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72" windowWidth="19032" windowHeight="11352" activeTab="1"/>
  </bookViews>
  <sheets>
    <sheet name="Финансирование" sheetId="1" r:id="rId1"/>
    <sheet name="Показатели, критерии" sheetId="2" r:id="rId2"/>
    <sheet name="План реализации" sheetId="4" state="hidden" r:id="rId3"/>
  </sheets>
  <definedNames>
    <definedName name="_edn1" localSheetId="2">'План реализации'!$A$19</definedName>
    <definedName name="_edn2" localSheetId="2">'План реализации'!$A$20</definedName>
    <definedName name="_edn3" localSheetId="2">'План реализации'!#REF!</definedName>
    <definedName name="_ednref1" localSheetId="2">'План реализации'!$A$11</definedName>
    <definedName name="_ednref2" localSheetId="2">'План реализации'!$B$11</definedName>
    <definedName name="_ednref3" localSheetId="2">'План реализации'!$C$11</definedName>
    <definedName name="_xlnm._FilterDatabase" localSheetId="0" hidden="1">Финансирование!$A$12:$AG$89</definedName>
    <definedName name="_xlnm.Print_Titles" localSheetId="1">'Показатели, критерии'!$7:$7</definedName>
    <definedName name="_xlnm.Print_Titles" localSheetId="0">Финансирование!$10:$11</definedName>
    <definedName name="_xlnm.Print_Area" localSheetId="2">'План реализации'!$A$1:$Q$85</definedName>
    <definedName name="_xlnm.Print_Area" localSheetId="1">'Показатели, критерии'!$A$1:$F$32</definedName>
  </definedNames>
  <calcPr calcId="145621"/>
</workbook>
</file>

<file path=xl/calcChain.xml><?xml version="1.0" encoding="utf-8"?>
<calcChain xmlns="http://schemas.openxmlformats.org/spreadsheetml/2006/main">
  <c r="K33" i="1" l="1"/>
  <c r="K16" i="1" s="1"/>
  <c r="K13" i="1" s="1"/>
  <c r="I33" i="1"/>
  <c r="J33" i="1"/>
  <c r="G33" i="1"/>
  <c r="G16" i="1" s="1"/>
  <c r="G13" i="1" s="1"/>
  <c r="H33" i="1"/>
  <c r="F33" i="1"/>
  <c r="E33" i="1"/>
  <c r="E16" i="1" s="1"/>
  <c r="E13" i="1" s="1"/>
  <c r="L40" i="1"/>
  <c r="J13" i="1"/>
  <c r="L13" i="1"/>
  <c r="M13" i="1"/>
  <c r="N13" i="1"/>
  <c r="O13" i="1"/>
  <c r="Q13" i="1"/>
  <c r="R13" i="1"/>
  <c r="S13" i="1"/>
  <c r="H16" i="1"/>
  <c r="H13" i="1" s="1"/>
  <c r="I16" i="1"/>
  <c r="I13" i="1" s="1"/>
  <c r="J16" i="1"/>
  <c r="L16" i="1"/>
  <c r="M16" i="1"/>
  <c r="N16" i="1"/>
  <c r="O16" i="1"/>
  <c r="D16" i="1"/>
  <c r="D13" i="1"/>
  <c r="D33" i="1"/>
  <c r="AA84" i="1" l="1"/>
  <c r="Z84" i="1"/>
  <c r="Y84" i="1"/>
  <c r="X84" i="1"/>
  <c r="W84" i="1"/>
  <c r="V84" i="1"/>
  <c r="U84" i="1"/>
  <c r="T84" i="1"/>
  <c r="S84" i="1"/>
  <c r="R84" i="1"/>
  <c r="Q84" i="1"/>
  <c r="O84" i="1"/>
  <c r="N84" i="1"/>
  <c r="M84" i="1"/>
  <c r="L84" i="1"/>
  <c r="K84" i="1"/>
  <c r="J84" i="1"/>
  <c r="I84" i="1"/>
  <c r="H84" i="1"/>
  <c r="G84" i="1"/>
  <c r="F84" i="1"/>
  <c r="D84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D79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D7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D64" i="1"/>
  <c r="AA62" i="1"/>
  <c r="Z62" i="1"/>
  <c r="Y62" i="1"/>
  <c r="X62" i="1"/>
  <c r="W62" i="1"/>
  <c r="V62" i="1"/>
  <c r="U62" i="1"/>
  <c r="T62" i="1"/>
  <c r="S62" i="1"/>
  <c r="R62" i="1"/>
  <c r="Q62" i="1"/>
  <c r="O62" i="1"/>
  <c r="N62" i="1"/>
  <c r="M62" i="1"/>
  <c r="L62" i="1"/>
  <c r="K62" i="1"/>
  <c r="J62" i="1"/>
  <c r="I62" i="1"/>
  <c r="H62" i="1"/>
  <c r="G62" i="1"/>
  <c r="F62" i="1"/>
  <c r="D62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D57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D5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D44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K40" i="1"/>
  <c r="J40" i="1"/>
  <c r="I40" i="1"/>
  <c r="H40" i="1"/>
  <c r="G40" i="1"/>
  <c r="F40" i="1"/>
  <c r="D40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F16" i="1"/>
  <c r="F13" i="1" s="1"/>
  <c r="AA29" i="1"/>
  <c r="AA28" i="1" s="1"/>
  <c r="Z29" i="1"/>
  <c r="Z28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D29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D28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D22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D17" i="1"/>
  <c r="Y16" i="1"/>
  <c r="X16" i="1"/>
  <c r="X13" i="1" s="1"/>
  <c r="W16" i="1"/>
  <c r="V16" i="1"/>
  <c r="V13" i="1" s="1"/>
  <c r="U16" i="1"/>
  <c r="T16" i="1"/>
  <c r="T13" i="1" s="1"/>
  <c r="S16" i="1"/>
  <c r="R16" i="1"/>
  <c r="Q16" i="1"/>
  <c r="P16" i="1"/>
  <c r="P13" i="1" s="1"/>
  <c r="Y13" i="1"/>
  <c r="W13" i="1"/>
  <c r="U13" i="1"/>
  <c r="AA16" i="1" l="1"/>
  <c r="AA13" i="1" s="1"/>
  <c r="Z16" i="1"/>
  <c r="Z13" i="1"/>
  <c r="P61" i="4"/>
  <c r="P59" i="4"/>
  <c r="P58" i="4"/>
  <c r="O52" i="4"/>
  <c r="B48" i="4" l="1"/>
</calcChain>
</file>

<file path=xl/sharedStrings.xml><?xml version="1.0" encoding="utf-8"?>
<sst xmlns="http://schemas.openxmlformats.org/spreadsheetml/2006/main" count="757" uniqueCount="380">
  <si>
    <t>краевой бюджет</t>
  </si>
  <si>
    <t>местный бюджет</t>
  </si>
  <si>
    <t xml:space="preserve">ОТЧЕТ </t>
  </si>
  <si>
    <t>федераль-ный бюджет</t>
  </si>
  <si>
    <t>об исполнении финансирования государственной программы Краснодарского края</t>
  </si>
  <si>
    <t xml:space="preserve">                            </t>
  </si>
  <si>
    <t>Единица измерения</t>
  </si>
  <si>
    <t>ОТЧЕТ</t>
  </si>
  <si>
    <t>Наименование отдельного мероприятия, подпрограммы, мероприятия подпрограммы, ведомственной целевой программы</t>
  </si>
  <si>
    <t>Государственный заказчик, получатель субсидий (субвенций), ответственный за выполнение мероприятий, исполнитель</t>
  </si>
  <si>
    <t>Отметка о выполнении мероприятия (выполнено / не выполнено), причина невыполнения мероприятия</t>
  </si>
  <si>
    <t>Причина неосвоения средств по мероприятию</t>
  </si>
  <si>
    <t>о достижении целевых показателей государственной программы Краснодарского края</t>
  </si>
  <si>
    <r>
      <t>№ номер показателя</t>
    </r>
    <r>
      <rPr>
        <vertAlign val="superscript"/>
        <sz val="10"/>
        <color rgb="FF000000"/>
        <rFont val="Times New Roman"/>
        <family val="1"/>
        <charset val="204"/>
      </rPr>
      <t>1)</t>
    </r>
  </si>
  <si>
    <t>Наименование целевого показателя</t>
  </si>
  <si>
    <t>Значение показателя, предусмотренное программой</t>
  </si>
  <si>
    <r>
      <t>Фактическое значение за отчетный период</t>
    </r>
    <r>
      <rPr>
        <vertAlign val="superscript"/>
        <sz val="10"/>
        <color theme="1"/>
        <rFont val="Times New Roman"/>
        <family val="1"/>
        <charset val="204"/>
      </rPr>
      <t>2)</t>
    </r>
    <r>
      <rPr>
        <sz val="10"/>
        <color theme="1"/>
        <rFont val="Times New Roman"/>
        <family val="1"/>
        <charset val="204"/>
      </rPr>
      <t xml:space="preserve">
</t>
    </r>
  </si>
  <si>
    <r>
      <t>Причины недостижения целевых показателей</t>
    </r>
    <r>
      <rPr>
        <vertAlign val="superscript"/>
        <sz val="10"/>
        <color theme="1"/>
        <rFont val="Times New Roman"/>
        <family val="1"/>
        <charset val="204"/>
      </rPr>
      <t>3)</t>
    </r>
  </si>
  <si>
    <r>
      <rPr>
        <vertAlign val="superscript"/>
        <sz val="10"/>
        <color indexed="8"/>
        <rFont val="Times New Roman"/>
        <family val="1"/>
        <charset val="204"/>
      </rPr>
      <t>1)</t>
    </r>
    <r>
      <rPr>
        <sz val="10"/>
        <color indexed="8"/>
        <rFont val="Times New Roman"/>
        <family val="1"/>
        <charset val="204"/>
      </rPr>
      <t xml:space="preserve"> номер целевого показателя, показателя оценки социально-экономической эффективности, критерия выполнения, целевого индикатора указывается в соответствии с нумерацией, приведенной в государственной программе Краснодарского края (подпрограммы, ведомственной целевой программы);</t>
    </r>
  </si>
  <si>
    <r>
      <rPr>
        <vertAlign val="superscript"/>
        <sz val="10"/>
        <color indexed="8"/>
        <rFont val="Times New Roman"/>
        <family val="1"/>
        <charset val="204"/>
      </rPr>
      <t>2)</t>
    </r>
    <r>
      <rPr>
        <sz val="10"/>
        <color indexed="8"/>
        <rFont val="Times New Roman"/>
        <family val="1"/>
        <charset val="204"/>
      </rPr>
      <t xml:space="preserve"> в случае мониторинга значения показателя по итогам года, проставляется значение «рассчитывается по итогам года» либо указываются прогнозные (расчетные) данные;</t>
    </r>
  </si>
  <si>
    <r>
      <rPr>
        <vertAlign val="superscript"/>
        <sz val="10"/>
        <color indexed="8"/>
        <rFont val="Times New Roman"/>
        <family val="1"/>
        <charset val="204"/>
      </rPr>
      <t>3)</t>
    </r>
    <r>
      <rPr>
        <sz val="10"/>
        <color indexed="8"/>
        <rFont val="Times New Roman"/>
        <family val="1"/>
        <charset val="204"/>
      </rPr>
      <t xml:space="preserve"> в случае мониторинга значения показателя по итогам года, отражается источник информации (например: наименование региональной (при необходимости федеральной) статистической работы либо ведомственной статистики (с указанием реквизитов нормативного акта) с указанием их периодичности).</t>
    </r>
  </si>
  <si>
    <t>Х</t>
  </si>
  <si>
    <t>Непосредственный результат реализации мероприятия</t>
  </si>
  <si>
    <t>план</t>
  </si>
  <si>
    <t>факт</t>
  </si>
  <si>
    <r>
      <t xml:space="preserve">Плановый срок начала реализации мероприятия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</si>
  <si>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Плановый срок окончания реализации мероприятия, наступления контрольного события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</si>
  <si>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Фактический срок начала реализации мероприятия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</si>
  <si>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Фактический срок окончания реализации мероприятия, наступления контрольного события </t>
    </r>
    <r>
      <rPr>
        <sz val="10"/>
        <color rgb="FF000000"/>
        <rFont val="Times New Roman"/>
        <family val="1"/>
        <charset val="204"/>
      </rPr>
      <t>(дд.мм.гггг)</t>
    </r>
  </si>
  <si>
    <r>
      <t>Номер основного мероприятия, контрольного события, мероприятия</t>
    </r>
    <r>
      <rPr>
        <vertAlign val="superscript"/>
        <sz val="10"/>
        <color theme="1"/>
        <rFont val="Times New Roman"/>
        <family val="1"/>
        <charset val="204"/>
      </rPr>
      <t>1)</t>
    </r>
  </si>
  <si>
    <t>ВСЕГО, 
по государственной программе, в том числе:</t>
  </si>
  <si>
    <t>наименование</t>
  </si>
  <si>
    <t>единица измерения</t>
  </si>
  <si>
    <t>плановое значение</t>
  </si>
  <si>
    <t>фактическое значение</t>
  </si>
  <si>
    <t>Объем финансирования, предусмотренный программой на текущий год, тыс. рублей</t>
  </si>
  <si>
    <t>Объем финансирования, предусмотренный уточненной бюджетной росписью на отчетную дату, тыс. рублей</t>
  </si>
  <si>
    <t>Профинансировано (кассовое исполнение) в отчетном периоде, тыс. рублей</t>
  </si>
  <si>
    <t>внебюджет-ные  источники</t>
  </si>
  <si>
    <t>неисполь-зованные остатки федераль-ного бюджета прошлых лет</t>
  </si>
  <si>
    <t>Статус</t>
  </si>
  <si>
    <t>Поквартальное распределение прогноза кассовых выплат из краевого бюджета, тыс. рублей</t>
  </si>
  <si>
    <t>Причины несоблюдения планового срока реализации, неисполнения финансирования и меры по исполнению мероприятия или контрольного события</t>
  </si>
  <si>
    <t>I</t>
  </si>
  <si>
    <t>II</t>
  </si>
  <si>
    <t>III</t>
  </si>
  <si>
    <t>IV</t>
  </si>
  <si>
    <r>
      <t>1)</t>
    </r>
    <r>
      <rPr>
        <sz val="10"/>
        <color indexed="8"/>
        <rFont val="Times New Roman"/>
        <family val="1"/>
        <charset val="204"/>
      </rPr>
      <t xml:space="preserve"> номер основного мероприятия, мероприятия подпрограммы, мероприятия ведомственной целевой программы указывается в соответствии с нумерацией, приведенной в государственной программе Краснодарского края (подпрограммы, ведомственной целевой программы). Номер контрольного события указывается в соответствии с утвержденным планом реализации государственной программы Краснодарского края;</t>
    </r>
  </si>
  <si>
    <r>
      <rPr>
        <vertAlign val="superscript"/>
        <sz val="10"/>
        <color indexed="8"/>
        <rFont val="Times New Roman"/>
        <family val="1"/>
        <charset val="204"/>
      </rPr>
      <t>2)</t>
    </r>
    <r>
      <rPr>
        <sz val="10"/>
        <color indexed="8"/>
        <rFont val="Times New Roman"/>
        <family val="1"/>
        <charset val="204"/>
      </rPr>
      <t xml:space="preserve"> указываются мероприятия, которые реализовывались в отчетном периоде, а также контрольные события государственной программы со сроком наступления  на отчетную дату. В годовом отчете указываются все мероприятия и контрольные события;</t>
    </r>
  </si>
  <si>
    <t>3)ответственные за реализацию мероприятия указываются в соответствии с утвержденным планом реализации государственной программы Краснодарского края.</t>
  </si>
  <si>
    <r>
      <t>Наименование подпрограммы, отдельного мероприятия, ведомственной целевой программы, контрольного события</t>
    </r>
    <r>
      <rPr>
        <vertAlign val="superscript"/>
        <sz val="10"/>
        <color theme="1"/>
        <rFont val="Times New Roman"/>
        <family val="1"/>
        <charset val="204"/>
      </rPr>
      <t>2)</t>
    </r>
  </si>
  <si>
    <t>Итого по государственной программе</t>
  </si>
  <si>
    <t>о выполнении плана реализации государственной программы Краснодарского края</t>
  </si>
  <si>
    <r>
      <t>Ответственный за реализацию мероприятия, выполнение контрольного события</t>
    </r>
    <r>
      <rPr>
        <vertAlign val="superscript"/>
        <sz val="10"/>
        <color theme="1"/>
        <rFont val="Times New Roman"/>
        <family val="1"/>
        <charset val="204"/>
      </rPr>
      <t>3)</t>
    </r>
  </si>
  <si>
    <t>Задача 1. Повышение уровня доступности приоритетных объектов и услуг в приоритетных сферах жизнедеятельности инвалидов и других маломобильных групп населения в Краснодарском крае</t>
  </si>
  <si>
    <r>
      <t>Номер  мероп-риятия</t>
    </r>
    <r>
      <rPr>
        <vertAlign val="superscript"/>
        <sz val="12"/>
        <color rgb="FF000000"/>
        <rFont val="Times New Roman"/>
        <family val="1"/>
        <charset val="204"/>
      </rPr>
      <t>1)</t>
    </r>
  </si>
  <si>
    <r>
      <t>Освоено в отчетном периоде, тыс. рублей</t>
    </r>
    <r>
      <rPr>
        <vertAlign val="superscript"/>
        <sz val="12"/>
        <color rgb="FF000000"/>
        <rFont val="Times New Roman"/>
        <family val="1"/>
        <charset val="204"/>
      </rPr>
      <t>2)</t>
    </r>
  </si>
  <si>
    <r>
      <t>краевой бюджет*</t>
    </r>
    <r>
      <rPr>
        <i/>
        <vertAlign val="superscript"/>
        <sz val="12"/>
        <color rgb="FF000000"/>
        <rFont val="Times New Roman"/>
        <family val="1"/>
        <charset val="204"/>
      </rPr>
      <t>3)</t>
    </r>
  </si>
  <si>
    <r>
      <rPr>
        <vertAlign val="superscript"/>
        <sz val="12"/>
        <color indexed="8"/>
        <rFont val="Times New Roman"/>
        <family val="1"/>
        <charset val="204"/>
      </rPr>
      <t>1)</t>
    </r>
    <r>
      <rPr>
        <sz val="12"/>
        <color indexed="8"/>
        <rFont val="Times New Roman"/>
        <family val="1"/>
        <charset val="204"/>
      </rPr>
      <t xml:space="preserve"> номер отдельного мероприятия, мероприятия подпрограммы, мероприятия ведомственной целевой программы указывается в соответствии с нумерацией, приведенной в государственной программе Краснодарского края (подпрограмме, ведомственной целевой программе);</t>
    </r>
  </si>
  <si>
    <r>
      <rPr>
        <vertAlign val="superscript"/>
        <sz val="12"/>
        <color indexed="8"/>
        <rFont val="Times New Roman"/>
        <family val="1"/>
        <charset val="204"/>
      </rPr>
      <t>2)</t>
    </r>
    <r>
      <rPr>
        <sz val="12"/>
        <color indexed="8"/>
        <rFont val="Times New Roman"/>
        <family val="1"/>
        <charset val="204"/>
      </rPr>
      <t xml:space="preserve"> указываются объемы финансирования, непосредственно освоенные получателями бюджетных средств, получателями субсидий, субвенций, иных межбюджетных трансфертов;</t>
    </r>
  </si>
  <si>
    <r>
      <rPr>
        <vertAlign val="superscript"/>
        <sz val="12"/>
        <color indexed="8"/>
        <rFont val="Times New Roman"/>
        <family val="1"/>
        <charset val="204"/>
      </rPr>
      <t>3)</t>
    </r>
    <r>
      <rPr>
        <sz val="12"/>
        <color indexed="8"/>
        <rFont val="Times New Roman"/>
        <family val="1"/>
        <charset val="204"/>
      </rPr>
      <t xml:space="preserve"> указываются средства, по которым в 2015 году отсутствовала возможность финансового обеспечения денежных обязательств получателей средств краевого бюджета.</t>
    </r>
  </si>
  <si>
    <t>Обеспечение доступности для инвалидов и других маломобильных групп населения зданий управлений и учреждений социальной защиты населения, в том числе:</t>
  </si>
  <si>
    <t>1.1</t>
  </si>
  <si>
    <t>обеспечение доступности для инвалидов и других маломобильных групп населения зданий управлений социальной защиты населения министерства труда и социального развития Краснодарского края в муниципальных образованиях</t>
  </si>
  <si>
    <t>1.1.1</t>
  </si>
  <si>
    <t xml:space="preserve">обеспечение доступности для инвалидов и других маломобильных групп населения зданий государственных казенных учреждений социального обслуживания Краснодарского края </t>
  </si>
  <si>
    <t>1.1.2</t>
  </si>
  <si>
    <t>предоставление субсидий государственным бюджетным учреждениям социального обслуживания Краснодарского края на обеспечение доступности для инвалидов и других маломобильных групп населения зданий государственных бюджетных учреждений социального обслуживания Краснодарского края</t>
  </si>
  <si>
    <t>1.1.3</t>
  </si>
  <si>
    <t xml:space="preserve">Обеспечение доступности для инвалидов и других маломобильных групп населения зданий государственных казенных учреждений Краснодарского края центров занятости населения </t>
  </si>
  <si>
    <t>1.2</t>
  </si>
  <si>
    <t>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обеспечению жителей услугами организаций культуры путем обеспечения доступности для инвалидов и других маломобильных групп населения зданий муниципальных учреждений культуры Краснодарского края</t>
  </si>
  <si>
    <t>1.3</t>
  </si>
  <si>
    <t>Предоставление субсидий государственным бюджетным учреждениям здравоохранения Краснодарского края на обеспечение доступности для инвалидов и других маломобильных групп населения зданий государственных бюджетных учреждений здравоохранения Краснодарского края</t>
  </si>
  <si>
    <t>1.4</t>
  </si>
  <si>
    <t>Предоставление субсидий из краевого бюджета местным бюджетам в целях софинансирования расходных обязательств по обеспечению условий для развития физической культуры и массового спорта путем доступности для инвалидов и других маломобильных групп населения зданий муниципальных учреждений спортивной направленности, в том числе по адаптивной физической культуре и спорту</t>
  </si>
  <si>
    <t>1.5</t>
  </si>
  <si>
    <t>1.6</t>
  </si>
  <si>
    <t>1.7</t>
  </si>
  <si>
    <t>1.7.2</t>
  </si>
  <si>
    <t>1.8</t>
  </si>
  <si>
    <t>Задача 2. Повышение уровня и качества социальной интеграции инвалидов в общество в Краснодарском крае</t>
  </si>
  <si>
    <t>2</t>
  </si>
  <si>
    <t>Поддержка деятельности и оснащение учреждений, в том числе:</t>
  </si>
  <si>
    <t>2.1</t>
  </si>
  <si>
    <t>предоставление субсидий из краевого бюджета государственным бюджетным учреждениям Краснодарского края спортивной направленности по адаптивной физической культуре и спорту для поддержки деятельности путем приобретения оборудования, инвентаря, экипировки, компьютерной и оргтехники, транспортных средств, приспособленных для перевозки инвалидов</t>
  </si>
  <si>
    <t>2.1.1</t>
  </si>
  <si>
    <t>предоставление субсидий государственным автономным учреждениям социального обслуживания Краснодарского края на специальное техническое оснащение оборудованием государственных автономных учреждений социального обслуживания Краснодарского края</t>
  </si>
  <si>
    <t>2.1.2</t>
  </si>
  <si>
    <t xml:space="preserve">предоставление субсидий государственным бюджетным учреждениям социального обслуживания Краснодарского края на специальное техническое оснащение оборудованием государственных бюджетных учреждений социального обслуживания Краснодарского края </t>
  </si>
  <si>
    <t>2.1.3</t>
  </si>
  <si>
    <t>Организация дополнительного профессионального образования, в том числе:</t>
  </si>
  <si>
    <t>2.2</t>
  </si>
  <si>
    <t>организация дополнительного профессионального образования специалистов органов социальной защиты населения по вопросам социальной интеграции инвалидов и обеспечения беспрепятственного доступа инвалидов к объектам социальной, инженерной и транспортной инфраструктур</t>
  </si>
  <si>
    <t>2.2.2</t>
  </si>
  <si>
    <t>2.2.3</t>
  </si>
  <si>
    <t>2.2.4</t>
  </si>
  <si>
    <t>2.2.5</t>
  </si>
  <si>
    <t>2.3</t>
  </si>
  <si>
    <t>Задача 3. Преодоление социальной разобщенности в обществе и формирование позитивного отношения к проблемам инвалидов и к проблеме обеспечения доступной среды жизнедеятельности для инвалидов и других маломобильных групп населения в Краснодарском крае</t>
  </si>
  <si>
    <t>3</t>
  </si>
  <si>
    <t>3.2</t>
  </si>
  <si>
    <t>Задача 4. Повышение качества жизни инвалидов в Краснодарском крае</t>
  </si>
  <si>
    <t>4</t>
  </si>
  <si>
    <t>Предоставление субсидий государственным автономным учреждениям социального обслуживания Краснодарского края на обеспечение инвалидов техническими средствами реабилитации в соответствии с краевым перечнем технических средств реабилитации, не вошедших в федеральный перечень</t>
  </si>
  <si>
    <t>4.1</t>
  </si>
  <si>
    <t>Обеспечение реализации культурно-массовых мероприятий, направленных на социальную интеграцию инвалидов, в том числе:</t>
  </si>
  <si>
    <t>4.2</t>
  </si>
  <si>
    <t>предоставление субсидий государственным бюджетным учреждениям культуры Краснодарского края на проведение краевого фестиваля художественного творчества инвалидов «Мы есть у тебя, Россия»</t>
  </si>
  <si>
    <t>4.2.1</t>
  </si>
  <si>
    <t>предоставление субсидий государственным бюджетным учреждениям культуры Краснодарского края на проведение краевого фестиваля художественного творчества детей-инвалидов «Вместе мы сможем больше»</t>
  </si>
  <si>
    <t>4.2.2</t>
  </si>
  <si>
    <t>предоставление субсидий государственным бюджетным учреждениям культуры Краснодарского края на обеспечение участия инвалидов во всероссийских фестивалях художественного творчества инвалидов, конкурсах, турнирах, кубках и иных всероссийских культурно-массовых мероприятиях, направленных на социальную интеграцию инвалидов в общество</t>
  </si>
  <si>
    <t>4.2.3</t>
  </si>
  <si>
    <t>предоставление субсидий государственным бюджетным учреждениям культуры Краснодарского края на проведение концертов для учащихся муниципального учреждения дополнительного образования детей «Специализированная музыкальная школа для слепых и слабовидящих детей» города Армавира</t>
  </si>
  <si>
    <t>4.2.4</t>
  </si>
  <si>
    <t>предоставление субсидий государственным бюджетным учреждениям культуры Краснодарского края на проведение краевых фестивалей художественного творчества, конкурсов интеллектуальных игр среди инвалидов по зрению</t>
  </si>
  <si>
    <t>4.2.5</t>
  </si>
  <si>
    <t>4.2.6</t>
  </si>
  <si>
    <t>предоставление субсидий государственным бюджетным учреждениям культуры Краснодарского края на проведение краевого конкурса художественной самодеятельности среди девушек-инвалидов с нарушением слуха</t>
  </si>
  <si>
    <t>4.2.7</t>
  </si>
  <si>
    <t>4.2.8</t>
  </si>
  <si>
    <t>предоставление субсидий государственным бюджетным учреждениям социального обслуживания Краснодарского края на проведение краевых специальных спартакиад и фестивалей искусств среди инвалидов, проживающих в психоневрологических интернатах, реабилитационных центрах для лиц с умственной отсталостью, и среди детей-инвалидов, проживающих в детских домах-интер-натах для умственно отсталых детей</t>
  </si>
  <si>
    <t>4.2.9</t>
  </si>
  <si>
    <t>Обеспечение реализации физкультурно-оздоровительных и спортивных мероприятий, направленных на социальную интеграцию инвалидов, в том числе:</t>
  </si>
  <si>
    <t>4.3</t>
  </si>
  <si>
    <t>предоставление субсидий государственным бюджетным учреждениям Краснодарского края на проведение краевых спортивных соревнований для детей-инвалидов с поражением опорно-двигательного аппарата</t>
  </si>
  <si>
    <t>4.3.1</t>
  </si>
  <si>
    <t>предоставление субсидий государственным бюджетным учреждениям Краснодарского края на проведение Спартакиады инвалидов Кубани</t>
  </si>
  <si>
    <t>4.3.2</t>
  </si>
  <si>
    <t>предоставление субсидий государственным бюджетным учреждениям Краснодарского края на проведение краевых фестивалей шахмат и шашек, спортивного туристического слета и краевых спортивных конкурсов среди инвалидов</t>
  </si>
  <si>
    <t>4.3.3</t>
  </si>
  <si>
    <t>предоставление субсидий государственным бюджетным учреждениям Краснодарского края на проведение краевых спортивных фестивалей (за исключением мероприятий, указанных в пунктах 4.3.1, 4.3.3 настоящего Перечня)</t>
  </si>
  <si>
    <t>4.3.4</t>
  </si>
  <si>
    <t>Присуждение ежегодных именных премий главы администрации (губернатора) Краснодарского края для людей с ограниченными возможностями, в том числе:</t>
  </si>
  <si>
    <t>4.4</t>
  </si>
  <si>
    <t>выплата ежегодных именных премий главы администрации (губернатора) Краснодарского края для людей с ограниченными возможностями</t>
  </si>
  <si>
    <t>4.4.1</t>
  </si>
  <si>
    <t>изготовление дипломов лауреатов ежегодных именных премий главы администрации (губернатора) Краснодарского края для людей с ограниченными возможностями</t>
  </si>
  <si>
    <t>4.4.2</t>
  </si>
  <si>
    <t>организация и проведение торжественного приема для вручения дипломов лауреатам ежегодных именных премий главы администрации (губернатора) Краснодарского края для людей с ограниченными возможностями</t>
  </si>
  <si>
    <t>министерство труда и социального развития Краснодарского края</t>
  </si>
  <si>
    <t>министерство культуры Краснодарского края</t>
  </si>
  <si>
    <t>министерство здравоохранения Краснодарского края</t>
  </si>
  <si>
    <t>министерство транспорта и дорожного хозяйства Краснодарского края</t>
  </si>
  <si>
    <t>Всего
по мероприятиям задача 4 государственной программы, в том числе:</t>
  </si>
  <si>
    <t>Всего
по мероприятиям задача 3 государственной программы, в том числе:</t>
  </si>
  <si>
    <t>Всего
по мероприятиям задача 2 государственной программы, в том числе:</t>
  </si>
  <si>
    <t>Всего
по мероприятиям задача 1 государственной программы, в том числе:</t>
  </si>
  <si>
    <t>"Доступная среда"</t>
  </si>
  <si>
    <t>%</t>
  </si>
  <si>
    <t>Доля инвалидов, положительно оценивающих отношение населения к проблемам инвалидов, в общей численности опрошенных инвалидов в Краснодарском крае</t>
  </si>
  <si>
    <t>Начальник отдела организации безбарьерной среды</t>
  </si>
  <si>
    <t>А.А. Корзухина</t>
  </si>
  <si>
    <t>внебюджетные  источники</t>
  </si>
  <si>
    <t>федеральный бюджет</t>
  </si>
  <si>
    <t>учреждение</t>
  </si>
  <si>
    <t>человек</t>
  </si>
  <si>
    <t>не выполнено</t>
  </si>
  <si>
    <t>поддержка деятельности государственных бюджетных учреждений Краснодарского края спортивной направленности по адаптивной физической культуре и спорту</t>
  </si>
  <si>
    <t>проведение краевых спортивных соревнований для детей-инвалидов с поражением опорно-двигательного аппарата</t>
  </si>
  <si>
    <t>проведение Спартакиады инвалидов Кубани</t>
  </si>
  <si>
    <t>выполнено</t>
  </si>
  <si>
    <t>шт.</t>
  </si>
  <si>
    <t xml:space="preserve">Министерство здравоохранения Краснодарского края, начальник отдела по управлению материально-техническими ресурсами, Н.Д. Левченко  </t>
  </si>
  <si>
    <t xml:space="preserve">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обеспечению жителей услугами организаций культуры путем обеспечения доступности для инвалидов и других маломобильных групп населения зданий муниципальных учреждений культуры Краснодарского края
</t>
  </si>
  <si>
    <t>количество доступных для инвалидов и других маломобиль-ных групп населения зданий муниципаль-ных учреждений культуры Краснодарс-кого края</t>
  </si>
  <si>
    <t>шт</t>
  </si>
  <si>
    <t>1.3.1</t>
  </si>
  <si>
    <t>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обеспечению жителей услугами организаций культуры путем оснащения кинотеатров необходимым оборудованием для осуществления кинопоказов с подготовленным субтитрированием и (или) тифлокомментированием</t>
  </si>
  <si>
    <t xml:space="preserve">количество кинотеатров, оснащенных необходимым оборудованием для осуществления кинопоказов с подготовленным субтитрированием и (или) тифлокомментированием
</t>
  </si>
  <si>
    <t>1.3.2</t>
  </si>
  <si>
    <t>3.1.1</t>
  </si>
  <si>
    <t>подготовка и (или) разме-щение материалов по освещению вопросов фор-мирования толерантного отношения общества к проблемам инвалидов в печатных средствах массовой информации</t>
  </si>
  <si>
    <t>3.1.2</t>
  </si>
  <si>
    <t>подготовка и (или) разме-щение материалов по освещению вопросов фор-мирования толерантного отношения общества к проблемам инвалидов на телевидении и радио, в сети «Интернет»</t>
  </si>
  <si>
    <t>предоставление субсидий государственным бюджетным учреждениям культуры Краснодарского края на проведение краевого фестиваля художественного творчества инвалидов возрастной категории, определенной соответствующим учреждением, совместно с их сверстниками, не имеющих инвалидности, "Мы есть у тебя, Россия"</t>
  </si>
  <si>
    <t>3.2.1</t>
  </si>
  <si>
    <t>Обеспечение реализации совместных мероприятий инвалидов и их сверстни-ков, не имеющих инвалид-ности, направленных на социальную интеграцию инвалидов в общество, в том числе:</t>
  </si>
  <si>
    <t>3.2.2</t>
  </si>
  <si>
    <t xml:space="preserve">предоставление субсидий государственным бюджетным учреждениям культуры Краснодарского края на проведение краевого фестиваля художественного творчества детей-инвалидов и их сверстников, не имеющих инвалидности. "Вместе мы сможем больше"
</t>
  </si>
  <si>
    <t xml:space="preserve">проведение краевого фестиваля художест-венного творчества инвалидов "Мы есть у тебя, Россия"
</t>
  </si>
  <si>
    <t xml:space="preserve">проведение краевого фестиваля художественного творчества "Вместе мы сможем больше"
</t>
  </si>
  <si>
    <t>час / шт</t>
  </si>
  <si>
    <t>45 / 160</t>
  </si>
  <si>
    <t>1) подготовка и (или) размещение в эфире информационных сюжетов, программ и роликов общей продолжительностью:   2) подготовка и (или) размещение информационных материалов в сети "Интернет":</t>
  </si>
  <si>
    <t>подготовка и (или) размещение информационных материалов в печатных средствах массовой информации:</t>
  </si>
  <si>
    <t>тыс. кв. см</t>
  </si>
  <si>
    <t xml:space="preserve">Департамент информационной политики Краснодарского края </t>
  </si>
  <si>
    <t xml:space="preserve">министерство физической культуры и спорта Краснодарского края </t>
  </si>
  <si>
    <t>количество доступных для инвалидов и других маломобильных групп населения зданий муниципальных учреждений спортивной направленности,</t>
  </si>
  <si>
    <t>штук</t>
  </si>
  <si>
    <t xml:space="preserve">штук </t>
  </si>
  <si>
    <t>3.2.3</t>
  </si>
  <si>
    <t xml:space="preserve">проведение Спортивного фестиваля, охват  человек </t>
  </si>
  <si>
    <t>предоставление субсидий государственным бюджет-ным учреждениям Красно-дарского края на проведе-ние Спортивного фестива-ля для детей-инвалидов и их сверстников, не имею-щих инвалидности, в воз-расте от 12 до 16 лет</t>
  </si>
  <si>
    <t>2.4.1</t>
  </si>
  <si>
    <t>предоставление субсидий государственным бюджет-ным учреждениям Красно-дарского края спортивной направленности, в том чис-ле по адаптивной физиче-ской культуре и спорту на организацию дополнитель-ного профессионального образования специалистов по русскому жестовому языку</t>
  </si>
  <si>
    <t>проведение краевых фестивалей шахмат и шашек, спортивного туристического слета и краевых спортивных конкурсов среди инвалидов</t>
  </si>
  <si>
    <t>штук мероприятий, человек</t>
  </si>
  <si>
    <t>проведение краевых спортивных фестивалей</t>
  </si>
  <si>
    <t>2 /
150</t>
  </si>
  <si>
    <t>4 /
350</t>
  </si>
  <si>
    <t xml:space="preserve">участие инвалидов по зрению во всероссийских мероприятиях, направленных на социальную интеграцию инвалидов в общество
</t>
  </si>
  <si>
    <t>проведение краевых фестивалей художественного творчества, конкурсов интеллектуальных игр, 4 мероприятия</t>
  </si>
  <si>
    <t>проведение краевого фестиваля жестовой песни</t>
  </si>
  <si>
    <t xml:space="preserve">проведение краевого конкурса художест-венной самодеятель-ности среди девушек-инвалидов с нарушени-ем слуха
</t>
  </si>
  <si>
    <t xml:space="preserve">проведение краевого фестиваля детского творчества
</t>
  </si>
  <si>
    <t xml:space="preserve">проведение концертов для детей-инвалидов по зрению, учащихся музыкальных школ
</t>
  </si>
  <si>
    <t>проведение филармонических и абонементных концертов для учащихся муниципального учреждения дополнительного образования детей "Специализированная музыкальная школа для слепых и слабовидящих детей" города Армавира</t>
  </si>
  <si>
    <t>исполнение денежных обязательств получателей средств краевого бюджета, не исполненных в 2015 году в связи с отсутствием возможности их финансового обеспечения</t>
  </si>
  <si>
    <t xml:space="preserve">исполнение денежных обязательств получателей средств краевого бюджета, не исполненных в 2015 году в связи с отсутствием возможности их финансового обеспечения
</t>
  </si>
  <si>
    <t>создание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образования, в том числе:</t>
  </si>
  <si>
    <t>предоставление субсидий государственным бюджетным общеобразовательным организациям Краснодарского края на мероприятия по созданию в них условий для получения детьми инвалидами качественного образования</t>
  </si>
  <si>
    <t>1.7.2.1</t>
  </si>
  <si>
    <t>количество государственных бюджетных общеобразовательных организаций Краснодарского края, в которых созданы условия для получения детьми-инвалидами качественного образования:
2016 год - 4 штуки</t>
  </si>
  <si>
    <t>1.7.2.3</t>
  </si>
  <si>
    <t>количество муниципальных дошкольных образовательных организаций, в которых созданы условия для получения детьми-инвалидами качественного образования, 5 штук ежегодно</t>
  </si>
  <si>
    <t xml:space="preserve">министерство образования, науки и молодежной политики Краснодарского края </t>
  </si>
  <si>
    <t>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организации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 путем создания в муниципальных дошкольных образовательных организациях условий для получения детьми-инвалидами качественного образования</t>
  </si>
  <si>
    <t>1.7.2.4</t>
  </si>
  <si>
    <t>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организации предоставления дополнительного образования детей в муниципальных образовательных организациях (за исключением дополнительного образования детей, финансовое обеспечение которого осуществляется органами государственной власти субъекта Российской Федерации) путем создания в муниципальных организациях дополнительного образования детей условий для получения детьми-инвалидами качественного образования</t>
  </si>
  <si>
    <t>количество муниципальных организаций дополнительного образования детей, в которых созданы условия для получения детьми-инвалидами качественного образования:
2016 год - 1 штука</t>
  </si>
  <si>
    <t>шт.,</t>
  </si>
  <si>
    <t>2.4.3</t>
  </si>
  <si>
    <t>предоставление субсидий государственным бюджетным общеобразовательным организациям Краснодарского края на организацию дополнительного профессионального образования специалистов государственных бюджетных общеобразовательных организаций Краснодарского края по русскому жестовому языку</t>
  </si>
  <si>
    <t>дополнительное профессиональное образование специалистов по русскому жестовому языку, 10 специалистов</t>
  </si>
  <si>
    <t>чел.</t>
  </si>
  <si>
    <t xml:space="preserve"> Обеспечение доступности для инвалидов и других маломобильных групп населения транспортной, дорожной и дорожно-транспортной инфраструктуры, в том числе:</t>
  </si>
  <si>
    <t>1.8.1</t>
  </si>
  <si>
    <t>предоставление субсидий 
из краевого бюджета местным бюджетам в целях софинансирования расходных обязательств муниципальных образований Краснодарского края по организации транспортного обслуживания населения путем оснащения общественного пассажирского транспорта радиоинформаторами транспортными (для ориентирования инвалидов по зрению)</t>
  </si>
  <si>
    <t>Количество подвижного состава автомобильного и городского наземного электрического транспорта, оснащенного коммуникативными системами для информирования и ориентирования инвалидов по зрению</t>
  </si>
  <si>
    <t>1.8.2</t>
  </si>
  <si>
    <t>Количество подвижного состава автомобильного и городского наземного электрического транспорта, оснащенного звуковыми 
и визуальными (табло, дисплей) информационными системами 
для обеспечения инвалидов и других маломобильных групп населения, а также других пассажиров сообщениями о маршруте следования и остановках</t>
  </si>
  <si>
    <t>предоставление субсидий 
из краевого бюджета местным бюджетам в целях софинансирования расходных обязательств муниципальных образований Краснодарского края 
по организации транспортного обслуживания населения путем оснащения общественного пассажирского транспорта звуковыми и визуальными (табло, дисплей) информационными системами для обеспечения инвалидов и других маломобильных групп населения, а также других пассажиров сообщениями о маршруте следования и остановках</t>
  </si>
  <si>
    <t>предоставление субсидий 
из краевого бюджета местным бюджетам в целях софинансирования расходных обязательств муниципальных образований Краснодарского края 
в области дорожной деятельности 
в отношении автомобильных дорог местного значения и обеспечения безопасности дорожного движения на них путем обеспечения доступности для инвалидов и других маломобильных групп населения наземных пешеходных переходов (обозначенных дорожными знаками и (или) разметкой инженерных сооружений или участок проезжей части для движения пешеходов через дорогу), расположенных 
на автомобильных дорогах местного значения</t>
  </si>
  <si>
    <t>1.8.3</t>
  </si>
  <si>
    <t>Количество оборудованных наземных и подземных пешеходных переходов (обозначенных дорожными знаками и (или) разметкой инженерных сооружений или участок проезжей части для движения пешеходов через дорогу), расположенных на автомобильных дорогах местного значения, для обеспечения доступности инвалидов и других маломобильных групп населения</t>
  </si>
  <si>
    <t xml:space="preserve"> предоставление субсидий 
из краевого бюджета местным бюджетам в целях софинансирования расходных обязательств муниципальных образований Краснодарского края 
в области дорожной деятельности 
в отношении автомобильных дорог местного значения и обеспечения безопасности дорожного движения на них путем обеспечения доступности для инвалидов и других маломобильных групп населения остановочных пунктов общественного пассажирского транспорта, расположенных 
на автомобильных дорогах местного значения</t>
  </si>
  <si>
    <t>1.8.4</t>
  </si>
  <si>
    <t>Количество оборудованных остановочных пунктов общественного пассажирского транспорта, расположенных на автомобильных дорогах местного значения, для обеспечения доступности инвалидов и других маломобильных групп населения</t>
  </si>
  <si>
    <t>Доля доступных для инвалидов и других маломобильных групп населения приоритетных объектов социальной, транс-портной, инженерной инфраструктуры в общем количестве приоритетных объектов в Краснодарском крае</t>
  </si>
  <si>
    <t>Доля приоритетных объектов, доступных для инвалидов и других маломобильных групп населения в сфере социальной защиты, в общем количестве приоритетных объектов в сфере социальной защиты в Краснодарском крае</t>
  </si>
  <si>
    <t>Доля приоритетных объектов органов службы занятости, до-ступных для инвалидов и других маломобильных групп насе-ления, в общем количестве приоритетных объектов органов службы занятости в Краснодарском крае</t>
  </si>
  <si>
    <t>Доля приоритетных объектов, доступных для инвалидов и других маломобильных групп населения в сфере здравоохранения, в общем количестве приоритетных объектов в сфере здравоохранения в Краснодарском крае</t>
  </si>
  <si>
    <t>Доля приоритетных объектов, доступных для инвалидов и других маломобильных групп населения в сфере культуры, в общем количестве приоритетных объектов в сфере культуры в Краснодарском крае</t>
  </si>
  <si>
    <t>Доля приоритетных объектов, доступных для инвалидов и других маломобильных групп населения в сфере физической культуры и спорта, в общем количестве приоритетных объек-тов в сфере физической культуры и спорта в Краснодарском крае</t>
  </si>
  <si>
    <t>Доля лиц с ограниченными возможностями здоровья и инва-лидов от 6 до 18 лет, систематически занимающихся физиче-ской культурой и спортом, в общей численности данной кате-гории населения в Краснодарском крае</t>
  </si>
  <si>
    <t>Доля дошкольных образовательных организаций, в которых создана универсальная безбарьерная среда для инклюзивного образования детей-инвалидов, в общем количестве дошколь-ных образовательных организаций в Краснодарском крае</t>
  </si>
  <si>
    <t>Доля общеобразовательных организаций, в которых создана универсальная безбарьерная среда для инклюзивного образо-вания детей-инвалидов, в общем количестве общеобразова-тельных организаций в Краснодарском крае</t>
  </si>
  <si>
    <t>Доля детей-инвалидов, которым созданы условия для получе-ния качественного начального общего, основного общего, среднего общего образования, в общей численности детей-инвалидов школьного возраста в Краснодарском крае</t>
  </si>
  <si>
    <t>Доля детей-инвалидов в возрасте от 1,5 до 7 лет, охваченных дошкольным образованием, в общей численности детей-инвалидов данного возраста в Краснодарском крае</t>
  </si>
  <si>
    <t>Доля детей-инвалидов в возрасте от 5 до 18 лет, получающих дополнительное образование, в общей численности детей-инвалидов данного возраста в Краснодарском крае</t>
  </si>
  <si>
    <t>Доля образовательных организаций, в которых созданы усло-вия для получения детьми-инвалидами качественного образо-вания, в общем количестве образовательных организаций в Краснодарском крае</t>
  </si>
  <si>
    <t>Доля парка подвижного состава автомобильного и наземного электрического транспорта общего пользования, оборудован-ного для перевозки инвалидов и других маломобильных групп населения, в парке этого подвижного состава в Краснодарском крае</t>
  </si>
  <si>
    <t>Доля приоритетных объектов транспортной инфраструктуры, доступных для инвалидов и других маломобильных групп населения, в общем количестве приоритетных объектов транспортной инфраструктуры в Краснодарском крае</t>
  </si>
  <si>
    <t>количество доступных для инвалидов и других маломобильных групп населения зданий управ-лений социальной защи-ты населения министер-ства труда и социально-го развития Краснодар-ского края в муници-пальных образованиях</t>
  </si>
  <si>
    <t>количество доступных для инвалидов и других маломобильных групп населения зданий госу-дарственных казенных учреждений социально-го обслуживания Крас-нодарского края</t>
  </si>
  <si>
    <t>количество доступных для инвалидов и других маломобильных групп населения зданий госу-дарственных бюджет-ных учреждений соци-ального обслуживания Краснодарского края</t>
  </si>
  <si>
    <t>количество доступных для инвалидов и других маломобильных групп населения зданий госу-дарственных казенных учреждений Краснодар-ского края центров заня-тости населения</t>
  </si>
  <si>
    <t>специальное техниче-ское оснащение обору-дованием государствен-ных автономных учре-ждений социального об-служивания Краснодар-ского края</t>
  </si>
  <si>
    <t>специальное техниче-ское оснащение обору-дованием государствен-ных бюджетных учре-ждений социального об-служивания Краснодар-ского края</t>
  </si>
  <si>
    <t>дополнительное профес-сиональное образование специалистов органов социальной защиты населения</t>
  </si>
  <si>
    <t>чел</t>
  </si>
  <si>
    <t>организация дополнитель-ного профессионального образования специалистов органов социальной защи-ты населения и учрежде-ний социального обслужи-вания Краснодарского края по вопросам социальной реабилитации и обеспече-ния безбарьерной среды жизнедеятельности инва-лидов</t>
  </si>
  <si>
    <t>исполнение денежных обязательств получате-лей средств краевого бюджета, не исполнен-ных в 2015 году в связи с отсутствием возмож-ности их финансового обеспечения</t>
  </si>
  <si>
    <t xml:space="preserve">организация дополнитель-ного профессионального образования специалистов государственных казенных учреждений социального обслуживания Краснодар-ского края по вопросам со-циальной интеграции ин-валидов и обеспечения беспрепятственного досту-па инвалидов к объектам социальной, инженерной и транспортной инфраструк-тур </t>
  </si>
  <si>
    <t>Предоставление субсидий государственным бюджет-ным учреждениям соци-ального обслуживания Краснодарского края на организацию деятельности (приобретение оборудова-ния, компьютерной и орг-техники, телефонов, мо-бильных телефонов, веб камер и т.д.) круглосуточ-ных диспетчерских цен-тров связи для глухих с це-лью оказания экстренной и иной социальной помощи</t>
  </si>
  <si>
    <t>2.4.2</t>
  </si>
  <si>
    <t>предоставление субсидий государственным бюджет-ным учреждениям соци-ального обслуживания Краснодарского края на организацию дополнитель-ного профессионального образования специалистов государственных бюджет-ных учреждений социаль-ного обслуживания Крас-нодарского края по рус-скому жестовому языку</t>
  </si>
  <si>
    <t>предоставление субсидий государственным бюджет-ным учреждениям соци-ального обслуживания Краснодарского края на проведение краевых специ-альных спартакиад и фе-стивалей искусств среди инвалидов, проживающих в психоневрологических интернатах, реабилитаци-онных центрах для лиц с умственной отсталостью, и среди детей-инвалидов, проживающих в детских домах-интернатах для ум-ственно отсталых детей</t>
  </si>
  <si>
    <t>Задача 5. Оценка состояния доступности приоритетных объектов и услуг и формирование нормативной правовой и методической базы по обеспечению доступности приоритетных объектов и услуг в приоритетных сферах жизнедеятельности инвалидов и других маломобильных групп населения в Краснодарском крае</t>
  </si>
  <si>
    <t>5</t>
  </si>
  <si>
    <t>5.2</t>
  </si>
  <si>
    <t>Сопровождение и техниче-ское обеспечение (при-обретение компьютерной техники) государственной информационной системы «Доступная среда»</t>
  </si>
  <si>
    <t>5.3</t>
  </si>
  <si>
    <t>Разработка, внедрение и ежегодное техническое со-провождение автоматизи-рованной информационной системы предоставления информации о состоянии доступности для инвалидов и других маломобильных групп населения объектов социальной, транспортной и инженерной инфраструк-тур, информации и связи в Краснодарском крае</t>
  </si>
  <si>
    <t>Обеспечение доступности для инвалидов и других маломобильных групп населения государствен-ных бюджетных учрежде-ний Краснодарского края спортивной направленно-сти</t>
  </si>
  <si>
    <t>предоставление субсидий государственным бюджет-ным учреждениям соци-ального обслуживания Краснодарского края на организацию дополнитель-ного профессионального образования специалистов государственных бюджет-ных учреждений социаль-ного обслуживания Крас-нодарского края по вопро-сам социальной интеграции инвалидов и обеспечения беспрепятственного досту-па инвалидов к объектам социальной, инженерной и транспортной инфраструк-тур</t>
  </si>
  <si>
    <t>дополнительное профес-сиональное образование специалистов государ-ственных бюджетных учреждений социально-го обслуживания</t>
  </si>
  <si>
    <t>дополнительное профес-сиональное образование специалистов государ-ственных казенных учреждений социально-го обслуживания</t>
  </si>
  <si>
    <t>приобретение оборудо-вания для организации деятельности одной диспетчерской службы</t>
  </si>
  <si>
    <t>проведение краевых специальных спартакиад и фестивалей искусств среди инвалидов, про-живающих в психонев-рологических интерна-тах, реабилитационных центрах для лиц с ум-ственной отсталостью, и среди детей-инвалидов, проживающих в детских домах-интернатах для умственно отсталых де-тей</t>
  </si>
  <si>
    <t>выплата ежегодных именных премий</t>
  </si>
  <si>
    <t>изготовление дипломов лауреатов ежегодных именных премий</t>
  </si>
  <si>
    <t>Всего
по мероприятиям задача 5 государственной программы, в том числе:</t>
  </si>
  <si>
    <t xml:space="preserve">техническое сопровож-дение одной государ-ственной информацион-ной системы; </t>
  </si>
  <si>
    <t>Предоставление субсидий из краевого бюджета мест-ным бюджетам в целях за-вершения софинансирова-ния исполнения расходных обязательств муниципаль-ных образований Красно-дарского края по созданию условий для массового от-дыха жителей и организа-ции обустройства мест массового отдыха населе-ния путем приобретения и установки в общественных местах туалетных экомоду-лей, адаптированных для инвалидов и других мало-мобильных групп населе-ния, финансируемых в 2015 году за счет субсидий из краевого бюджета местным бюджетам, в том числе источником финансового обеспечения которых являлись субсидии из федерального бюджета на соот-ветствующие цели в рам-ках государственной про-граммы Краснодарского края «Доступная среда», утвержденной постановле-нием главы администрации (губернатора) Краснодар-ского края от 14 октября 2013 года № 1176</t>
  </si>
  <si>
    <t>1.9</t>
  </si>
  <si>
    <t>министерство топливно энергетического комплекса и жилищно коммунального хозяйства</t>
  </si>
  <si>
    <t>4.4.4</t>
  </si>
  <si>
    <t xml:space="preserve">федераль-ный бюджет </t>
  </si>
  <si>
    <t xml:space="preserve">Министерство физической культуры и спорта Краснодарско-го края, начальник отдела развития массовой физической культуры 
А.В. Чижова
</t>
  </si>
  <si>
    <t xml:space="preserve">Министерство физической культуры и спорта Краснодарс-кого края, руководитель ГБУ КК КФСКИ
Г.Г. Литвинов
</t>
  </si>
  <si>
    <t xml:space="preserve">министерство культуры Краснодарско-го края,
начальник отдела государствен-ных программ, 
Н.В. Ощепкова
</t>
  </si>
  <si>
    <t>Министерство образования, науки и молодежной политики Краснодарского края, начальник отдела специального образования А.В.Михайлусенко</t>
  </si>
  <si>
    <t>Министерство образования, науки и молодежной политики Краснодарского края, начальник отдела дошкольного образования Е.В.Мясищева</t>
  </si>
  <si>
    <t>Министерство образования, науки и молодежной политики Краснодарского края, начальник отдела воспитания и дополнительного образования Е.И. Аршинник</t>
  </si>
  <si>
    <t xml:space="preserve">Министерство транспорта и дорожного хозяйства Краснодарского края, начальник отдела реализации государственной политики в области автомобильного транспорта, организации и безопасности дорожного движения, 
П.И. Артемьев, 
начальник отдела бюджетного учета и отчетности 
А.В. Жукова
</t>
  </si>
  <si>
    <t xml:space="preserve">Министерство транспорта и дорожного хозяйства Краснодарского края, начальник отдела планирования дорожных работ, диагностики и развития сети автодорог, 
Д.В. Пожарский,
начальник отдела бюджетного учета и отчетности 
А.В. Жукова
</t>
  </si>
  <si>
    <t xml:space="preserve">министерство труда и социального развития Краснодарского края, начальник отдела организации реабилитации инвалидов И.А. Шульга  </t>
  </si>
  <si>
    <t>15.08.2016/29.08.2016</t>
  </si>
  <si>
    <t>Руководители управлений социальной защиты населения министерства труда и социального развития Краснодарского края в г.Армавир, Брюховецкого р-на, Кореновского р-на</t>
  </si>
  <si>
    <t>руководители ГКУ КК Центров занятости населения министерства труда и социального развития Краснодарского края в г.Армавире, Ейском районе, Темрюкском, тимашевском районе, г. Новороссийске</t>
  </si>
  <si>
    <t xml:space="preserve">министерство культуры Краснодарско-го края,
начальник отдела государственных программ, 
Н.В. Ощепкова
</t>
  </si>
  <si>
    <t>министерство культуры Краснодарского края,
начальник отдела государственных программ, 
Н.В. Ощепкова</t>
  </si>
  <si>
    <t>Министерство физической культуры и спорта Краснодарского края, начальник отдела развития массовой физической культуры 
А.В. Чижова</t>
  </si>
  <si>
    <t xml:space="preserve">Министерство физической культуры и спорта Краснодарского края, зам. начальника отдела 
по взаимодействию с муниципальными образования-ми 
И.В. Абрамов
</t>
  </si>
  <si>
    <t xml:space="preserve">Министерство культуры Краснодарского края,
начальник отдела государственных программ, 
Н.В. Ощепкова
</t>
  </si>
  <si>
    <t>Руководители управлений социальной защиты населения министерства труда и социального развития Краснодарского</t>
  </si>
  <si>
    <t xml:space="preserve">организация дополнительного профессионального образования специалистов государственных казенных учреждений социального обслуживания Краснодарского края по вопросам социальной интеграции инвалидов и обеспечения беспрепятственного доступа инвалидов к объектам социальной, инженерной и транспортной инфраструктур </t>
  </si>
  <si>
    <t>Предоставление субсидий государственным бюджетным учреждениям социального обслуживания Краснодарского края на организацию деятельности (приобретение оборудования, компьютерной и орг-техники, телефонов, мобильных телефонов, веб камер и т.д.) круглосуточных диспетчерских центров связи для глухих с целью оказания экстренной и иной социальной помощи</t>
  </si>
  <si>
    <t xml:space="preserve">Департамент информационной политики Краснодарского края, начальник отдела реализации государственной политики в области информационного обеспечения
Н.С. Уткина
</t>
  </si>
  <si>
    <t>министерство труда и социального развития Краснодарского края, начальник отдела автоматизации и информационных технологий Г.В. Новик</t>
  </si>
  <si>
    <t>за 2016 год</t>
  </si>
  <si>
    <t>количес-тво доступных для инвалидов зданий</t>
  </si>
  <si>
    <t xml:space="preserve">выполнено </t>
  </si>
  <si>
    <t>возврат в федеральный бюджет 225,56 тыс. рублей и в краевой бюджет 29,88 тыс. рублей в связи с применением материалов по стоимости ниже, чем предусмотрено сметой</t>
  </si>
  <si>
    <t>экономия 0,3 тыс. рублей</t>
  </si>
  <si>
    <t>экономия 0,6 тыс. рублей</t>
  </si>
  <si>
    <t>экономия 4,0 тыс. рублей</t>
  </si>
  <si>
    <t>экономия  0,7 тыс. рублей</t>
  </si>
  <si>
    <t>Остаток средств в сумме 1 530,0 тыс. рублей сложился по причине:
1) экономия - 44,0 тыс. рублей 
2) не выполнение  работ в Белореченском городском поселении и Новокубанском городском поселении в связи с неблагоприятными погодными условиями - 1 486,0 тыс. рублей.
 Средства федерального бюджета - 786,1 тыс. рублей и краевого бюджета, предусмотренные на софинасирование субсидии из федерального бюджета – 336,9 тыс. рублей не распределены между муниципальными образованиями ввиду позднего внесения изменений в программу (23.12.2016).</t>
  </si>
  <si>
    <t xml:space="preserve"> Остаток средств в сумме 770,6 
тыс. рублей сложился по причине:
1) экономия - 658,9 тыс. рублей 
2) не выполнение  работ в Новокубанском городском поселении в связи с неблагоприятными погодными условиями - 111,7 тыс. рублей</t>
  </si>
  <si>
    <t>Завершение исполнения расходных обязательств муниципальных образо-ваний Краснодарского края по приобретению и установке в обществен-ных местах туалетных экомодулей, адаптиро-ванных для инвалидов и других маломобильных групп населения</t>
  </si>
  <si>
    <t>3,2 тыс. рублей экономия по результатам торгов</t>
  </si>
  <si>
    <t>дополнительное профес-сиональное образование специалистов по русскому жестовому языку</t>
  </si>
  <si>
    <t>обеспечение инвалидов техническими средства-ми реабилитации в соответствии с краевым перечнем технических средств реабилитации</t>
  </si>
  <si>
    <t xml:space="preserve">Аукцион на проведение капитального ремонта в МБУ ДО ДЮСШ "Крепыш" им. Тамазова Новокубанский район отменен Федеральной антимонопольной службой в связи с подачей жалоб на несоответствие конкурсной документации </t>
  </si>
  <si>
    <t>исполнение денежный обязательств получателей средств краевого бюджета, не исполненных в 2015 году в связи с отсутствием возможности их финансового обеспечения</t>
  </si>
  <si>
    <t>предоставление субсидий государственным бюджетным учреждениям Краснодарского края спортивной направленности, в том числе по адаптивной физической культуре и спорту на организацию дополнитель-ного профессионального образования специалистов по русскому жестовому языку</t>
  </si>
  <si>
    <t>4/
354</t>
  </si>
  <si>
    <t>2/
156</t>
  </si>
  <si>
    <t>62,1</t>
  </si>
  <si>
    <t>61,2</t>
  </si>
  <si>
    <t>53,7</t>
  </si>
  <si>
    <t>46,2</t>
  </si>
  <si>
    <t>69,5</t>
  </si>
  <si>
    <t>76,6</t>
  </si>
  <si>
    <t>16</t>
  </si>
  <si>
    <t>21,4</t>
  </si>
  <si>
    <t>96</t>
  </si>
  <si>
    <t>80</t>
  </si>
  <si>
    <t>30</t>
  </si>
  <si>
    <t>8,2</t>
  </si>
  <si>
    <t>23,6</t>
  </si>
  <si>
    <t>30,0</t>
  </si>
  <si>
    <t>Удорожание работ в связи с инфляцией</t>
  </si>
  <si>
    <t>80,1</t>
  </si>
  <si>
    <t xml:space="preserve">01.01.2016-
01.07.2016
</t>
  </si>
  <si>
    <t>31.03.2016 30.09.2016</t>
  </si>
  <si>
    <t xml:space="preserve"> Причиной несоблюдения поквартального прогноза кассовых выплат являются поздние сроки утверждения  порядка предоставления и распределения субсидий муниципальным образованиям Краснодарского края, подготовленного координатором государственной программы - министерством  труда и социального развития  Краснодарского края  (от 29.07.2016 № 561).
 Учитывая сроки проведения отбора  распределение субсидий между муниципальными образованиями утверждено постановлением главы администрации (губернатора) Краснодарского края от 28.09.2016 № 753.</t>
  </si>
  <si>
    <t xml:space="preserve"> Причиной несоблюдения поквартального прогноза кассовых выплат являются поздние сроки утверждения  порядка предоставления и распределения субсидий муниципальным образованиям Краснодарского края, подготовленного координатором государственной программы - министерством  труда и социального развития  Краснодарского края  (от 29.07.2016 № 561).
 Учитывая сроки проведения отбора  распределение субсидий между муниципальными образованиями утверждено постановлением главы администрации (губернатора) Краснодарского края от 28.09.2016 № 753.  
 Остаток неосвоенных бюджетных средств -экономия по заключенным контрактам в результате конкурсных процедур.</t>
  </si>
  <si>
    <t xml:space="preserve"> Причиной несоблюдения поквартального прогноза кассовых выплат являются поздние сроки утверждения  порядка предоставления и распределения субсидий муниципальным образованиям Краснодарского края, подготовленного координатором государственной программы - министерством  труда и социального развития  Краснодарского края  (от 29.07.2016 № 561).
 Учитывая сроки проведения отбора  распределение субсидий между муниципальными образованиями утверждено постановлением главы администрации (губернатора) Краснодарского края от 28.09.2016 № 753. 
  Остаток неосвоенных бюджетных средств -экономия по заключенным контрактам в результате конкурсных процедур, не выполнение  работ в Белореченском городском поселении и Новокубанском городском поселении в связи с неблагоприятными погодными условиями
 Средства федерального бюджета - 786,1 тыс. рублей и краевого бюджета, предусмотренные на софинасирование субсидии из федерального бюджета – 336,9 тыс. рублей не распределены между муниципальными образованиями ввиду позднего внесения изменений в программу (23.12.2016).</t>
  </si>
  <si>
    <t>Причиной несоблюдения поквартального прогноза кассовых выплат являются поздние сроки утверждения  порядка предоставления и распределения субсидий муниципальным образованиям Краснодарского края, подготовленного координатором государственной программы - министерством  труда и социального развития  Краснодарского края  (от 29.07.2016 № 561).
 Учитывая сроки проведения отбора  распределение субсидий между муниципальными образованиями утверждено постановлением главы администрации (губернатора) Краснодарского края от 28.09.2016 № 753.  
 Остаток неосвоенных бюджетных средств -экономия по заключенным контрактам в результате конкурсных процедур, не выполнение  работ в Новокубанском городском поселении в связи с неблагоприятными погодными условиями.</t>
  </si>
  <si>
    <t xml:space="preserve"> </t>
  </si>
  <si>
    <t>выполнено 
В связи с утверждением Порядка предоставления субсидий из краевого бюджета в рамках реализации мероприятий государственной программы Краснодарского края "Доступная среда" 29 июля 2016 года (далее - Порядок)</t>
  </si>
  <si>
    <t>выполнено
Перенос сроков проведения мероприятия</t>
  </si>
  <si>
    <t>выполнено 
Перенос сроков проведения мероприятия</t>
  </si>
  <si>
    <t>не выполнено 
в связи с изменением типа учреждения - получателя субсидии на выполнение мероприятия</t>
  </si>
  <si>
    <t>выполнено 
В связи с внесением соответствующих изменения в Порядок предоставления субсидий муниципальным образованиям Краснодарского края</t>
  </si>
  <si>
    <t>средства федерального бюджета не освоены в связи с поздним внесеним изменений в государственную программу</t>
  </si>
  <si>
    <t xml:space="preserve"> т.279-50-61 </t>
  </si>
  <si>
    <t>выполнено не в полном объеме</t>
  </si>
  <si>
    <t xml:space="preserve">выполнено 
</t>
  </si>
  <si>
    <t xml:space="preserve">выполнено
 </t>
  </si>
  <si>
    <t xml:space="preserve">выполнено
</t>
  </si>
  <si>
    <t>100</t>
  </si>
  <si>
    <t>Обеспечение доступности для инвалидов и других маломобильных групп населения зданий образовательных организаций, в том числе:</t>
  </si>
  <si>
    <t>Доля приоритетных объектов, нанесенных на карту доступности объектов и услуг по результатам их паспортизации, среди всех приоритетных объектов в Краснодарском крае</t>
  </si>
  <si>
    <t>Павлов М.Ю. т. 279-50-62</t>
  </si>
  <si>
    <t>Приложение №1 к письму министерства труда и социального развития Краснодарского края 
от 20 января 2017 № 204-1026/17.09.1-14</t>
  </si>
  <si>
    <t>Приложение № 3 к письму министерства труда и социального развития  Краснодарского края от 20 января 2017 № 204-1026/17.09.1-14</t>
  </si>
  <si>
    <t>предоставление субсидий государственным бюджетным учреждениям культуры Краснодарского края на проведение концертов для детей-инвалидов по зрению, учащихся музыкальных школ</t>
  </si>
  <si>
    <t>52,4</t>
  </si>
  <si>
    <t>экономия по результатоам торгов</t>
  </si>
  <si>
    <t>Экономия. Число участников мероприятия менее запланированного</t>
  </si>
  <si>
    <t xml:space="preserve">В связи с экономией средств обустройство велось на 4-х объектах, по одному из которых не выполнены условия контракта, проводится процедура его расторжения. Сумма не осовенных средств составила 233,9 тыс. рублей из ФБ, 87,5 тыс. рублей из КБ  </t>
  </si>
  <si>
    <t>143/160</t>
  </si>
  <si>
    <t>В связи с затянувшейся процедурой  передачи учреждения из муниципальной собственности в краевую собственность. Не освоено 44,0 тыс. рублей из КБ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</si>
</sst>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0.0"/>
    <numFmt numFmtId="165" formatCode="#,##0.0"/>
    <numFmt numFmtId="166" formatCode="_-* #,##0.0_р_._-;\-* #,##0.0_р_._-;_-* &quot;-&quot;?_р_._-;_-@_-"/>
    <numFmt numFmtId="167" formatCode="_-* #,##0.00\ _₽_-;\-* #,##0.00\ _₽_-;_-* &quot;-&quot;??\ _₽_-;_-@_-"/>
  </numFmts>
  <fonts count="25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vertAlign val="superscript"/>
      <sz val="10"/>
      <color rgb="FF000000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vertAlign val="superscript"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2" fillId="0" borderId="0" applyFont="0" applyFill="0" applyBorder="0" applyAlignment="0" applyProtection="0"/>
  </cellStyleXfs>
  <cellXfs count="197">
    <xf numFmtId="0" fontId="0" fillId="0" borderId="0" xfId="0"/>
    <xf numFmtId="0" fontId="6" fillId="0" borderId="0" xfId="0" applyFont="1" applyFill="1"/>
    <xf numFmtId="0" fontId="3" fillId="0" borderId="0" xfId="0" applyFont="1" applyFill="1" applyAlignment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justify"/>
    </xf>
    <xf numFmtId="0" fontId="10" fillId="0" borderId="0" xfId="0" applyFont="1" applyFill="1"/>
    <xf numFmtId="0" fontId="7" fillId="0" borderId="0" xfId="0" applyFont="1" applyFill="1"/>
    <xf numFmtId="0" fontId="3" fillId="0" borderId="0" xfId="0" applyFont="1" applyFill="1"/>
    <xf numFmtId="0" fontId="1" fillId="0" borderId="0" xfId="0" applyFont="1" applyFill="1" applyAlignment="1">
      <alignment horizontal="left"/>
    </xf>
    <xf numFmtId="0" fontId="0" fillId="0" borderId="0" xfId="0" applyFill="1"/>
    <xf numFmtId="0" fontId="3" fillId="0" borderId="1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/>
    <xf numFmtId="0" fontId="4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14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justify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top" wrapText="1"/>
    </xf>
    <xf numFmtId="49" fontId="20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6" fillId="0" borderId="1" xfId="0" applyFont="1" applyFill="1" applyBorder="1"/>
    <xf numFmtId="0" fontId="6" fillId="3" borderId="0" xfId="0" applyFont="1" applyFill="1"/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2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0" fillId="0" borderId="1" xfId="0" applyBorder="1" applyAlignment="1"/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Fill="1"/>
    <xf numFmtId="0" fontId="3" fillId="0" borderId="0" xfId="0" applyFont="1" applyFill="1" applyAlignment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center" vertical="top"/>
    </xf>
    <xf numFmtId="49" fontId="6" fillId="4" borderId="1" xfId="0" applyNumberFormat="1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/>
    </xf>
    <xf numFmtId="0" fontId="13" fillId="4" borderId="1" xfId="0" applyFont="1" applyFill="1" applyBorder="1" applyAlignment="1">
      <alignment horizontal="center" vertical="top"/>
    </xf>
    <xf numFmtId="49" fontId="20" fillId="6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14" fontId="23" fillId="0" borderId="1" xfId="0" applyNumberFormat="1" applyFont="1" applyBorder="1" applyAlignment="1">
      <alignment horizontal="center" vertical="top" wrapText="1"/>
    </xf>
    <xf numFmtId="14" fontId="23" fillId="0" borderId="1" xfId="0" applyNumberFormat="1" applyFont="1" applyFill="1" applyBorder="1" applyAlignment="1">
      <alignment horizontal="center" vertical="top" wrapText="1"/>
    </xf>
    <xf numFmtId="0" fontId="23" fillId="0" borderId="1" xfId="0" applyFont="1" applyFill="1" applyBorder="1" applyAlignment="1">
      <alignment horizontal="center" vertical="top" wrapText="1"/>
    </xf>
    <xf numFmtId="4" fontId="23" fillId="0" borderId="1" xfId="0" applyNumberFormat="1" applyFont="1" applyFill="1" applyBorder="1" applyAlignment="1">
      <alignment vertical="top"/>
    </xf>
    <xf numFmtId="164" fontId="23" fillId="0" borderId="1" xfId="0" applyNumberFormat="1" applyFont="1" applyFill="1" applyBorder="1" applyAlignment="1">
      <alignment horizontal="center" vertical="top" wrapText="1"/>
    </xf>
    <xf numFmtId="0" fontId="23" fillId="0" borderId="1" xfId="0" applyFont="1" applyFill="1" applyBorder="1" applyAlignment="1">
      <alignment vertical="top"/>
    </xf>
    <xf numFmtId="2" fontId="23" fillId="0" borderId="1" xfId="0" applyNumberFormat="1" applyFont="1" applyFill="1" applyBorder="1" applyAlignment="1">
      <alignment horizontal="center" vertical="top" wrapText="1"/>
    </xf>
    <xf numFmtId="14" fontId="23" fillId="0" borderId="1" xfId="0" applyNumberFormat="1" applyFont="1" applyBorder="1" applyAlignment="1">
      <alignment horizontal="center" vertical="center" wrapText="1"/>
    </xf>
    <xf numFmtId="14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/>
    </xf>
    <xf numFmtId="2" fontId="23" fillId="0" borderId="1" xfId="0" applyNumberFormat="1" applyFont="1" applyFill="1" applyBorder="1" applyAlignment="1">
      <alignment horizontal="center" vertical="center" wrapText="1"/>
    </xf>
    <xf numFmtId="14" fontId="23" fillId="4" borderId="1" xfId="0" applyNumberFormat="1" applyFont="1" applyFill="1" applyBorder="1" applyAlignment="1">
      <alignment horizontal="center" vertical="center" wrapText="1"/>
    </xf>
    <xf numFmtId="167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top" wrapText="1"/>
    </xf>
    <xf numFmtId="164" fontId="3" fillId="0" borderId="1" xfId="0" applyNumberFormat="1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/>
    <xf numFmtId="14" fontId="6" fillId="0" borderId="1" xfId="0" applyNumberFormat="1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166" fontId="6" fillId="4" borderId="1" xfId="0" applyNumberFormat="1" applyFont="1" applyFill="1" applyBorder="1" applyAlignment="1">
      <alignment horizontal="center" vertical="top"/>
    </xf>
    <xf numFmtId="164" fontId="6" fillId="4" borderId="1" xfId="0" applyNumberFormat="1" applyFont="1" applyFill="1" applyBorder="1" applyAlignment="1">
      <alignment horizontal="center" vertical="top"/>
    </xf>
    <xf numFmtId="165" fontId="6" fillId="4" borderId="1" xfId="0" applyNumberFormat="1" applyFont="1" applyFill="1" applyBorder="1" applyAlignment="1">
      <alignment horizontal="center" vertical="top" wrapText="1"/>
    </xf>
    <xf numFmtId="0" fontId="6" fillId="4" borderId="0" xfId="0" applyFont="1" applyFill="1" applyAlignment="1">
      <alignment horizontal="center" vertical="top" wrapText="1"/>
    </xf>
    <xf numFmtId="0" fontId="13" fillId="4" borderId="1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166" fontId="20" fillId="4" borderId="1" xfId="0" applyNumberFormat="1" applyFont="1" applyFill="1" applyBorder="1" applyAlignment="1">
      <alignment horizontal="center" vertical="top"/>
    </xf>
    <xf numFmtId="165" fontId="6" fillId="4" borderId="2" xfId="0" applyNumberFormat="1" applyFont="1" applyFill="1" applyBorder="1" applyAlignment="1">
      <alignment horizontal="center" vertical="top"/>
    </xf>
    <xf numFmtId="164" fontId="13" fillId="4" borderId="2" xfId="0" applyNumberFormat="1" applyFont="1" applyFill="1" applyBorder="1" applyAlignment="1">
      <alignment horizontal="center" vertical="top"/>
    </xf>
    <xf numFmtId="49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vertical="center" wrapText="1"/>
    </xf>
    <xf numFmtId="49" fontId="20" fillId="6" borderId="1" xfId="0" applyNumberFormat="1" applyFont="1" applyFill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4" borderId="0" xfId="0" applyFont="1" applyFill="1" applyAlignment="1">
      <alignment horizontal="center" vertical="top"/>
    </xf>
    <xf numFmtId="0" fontId="6" fillId="4" borderId="2" xfId="0" applyFont="1" applyFill="1" applyBorder="1" applyAlignment="1">
      <alignment horizontal="center" vertical="top" wrapText="1"/>
    </xf>
    <xf numFmtId="164" fontId="6" fillId="4" borderId="2" xfId="0" applyNumberFormat="1" applyFont="1" applyFill="1" applyBorder="1" applyAlignment="1">
      <alignment horizontal="center" vertical="top"/>
    </xf>
    <xf numFmtId="0" fontId="17" fillId="4" borderId="1" xfId="0" applyFont="1" applyFill="1" applyBorder="1" applyAlignment="1">
      <alignment horizontal="center" vertical="top" wrapText="1"/>
    </xf>
    <xf numFmtId="164" fontId="13" fillId="4" borderId="1" xfId="0" applyNumberFormat="1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4" borderId="1" xfId="0" applyNumberFormat="1" applyFont="1" applyFill="1" applyBorder="1" applyAlignment="1">
      <alignment horizontal="center" vertical="top" wrapText="1"/>
    </xf>
    <xf numFmtId="166" fontId="6" fillId="4" borderId="1" xfId="0" applyNumberFormat="1" applyFont="1" applyFill="1" applyBorder="1" applyAlignment="1">
      <alignment horizontal="center" vertical="top" wrapText="1"/>
    </xf>
    <xf numFmtId="0" fontId="6" fillId="4" borderId="1" xfId="0" applyNumberFormat="1" applyFont="1" applyFill="1" applyBorder="1" applyAlignment="1">
      <alignment horizontal="center" vertical="top" wrapText="1"/>
    </xf>
    <xf numFmtId="0" fontId="6" fillId="5" borderId="0" xfId="0" applyFont="1" applyFill="1" applyAlignment="1">
      <alignment horizontal="center" vertical="top" wrapText="1"/>
    </xf>
    <xf numFmtId="164" fontId="6" fillId="4" borderId="0" xfId="0" applyNumberFormat="1" applyFont="1" applyFill="1" applyAlignment="1">
      <alignment horizontal="center" vertical="top" wrapText="1"/>
    </xf>
    <xf numFmtId="164" fontId="6" fillId="4" borderId="2" xfId="0" applyNumberFormat="1" applyFont="1" applyFill="1" applyBorder="1" applyAlignment="1">
      <alignment horizontal="center" vertical="top" wrapText="1"/>
    </xf>
    <xf numFmtId="49" fontId="6" fillId="4" borderId="4" xfId="0" applyNumberFormat="1" applyFont="1" applyFill="1" applyBorder="1" applyAlignment="1">
      <alignment horizontal="center" vertical="top" wrapText="1"/>
    </xf>
    <xf numFmtId="164" fontId="6" fillId="4" borderId="6" xfId="0" applyNumberFormat="1" applyFont="1" applyFill="1" applyBorder="1" applyAlignment="1">
      <alignment horizontal="center" vertical="top" wrapText="1"/>
    </xf>
    <xf numFmtId="164" fontId="6" fillId="4" borderId="3" xfId="0" applyNumberFormat="1" applyFont="1" applyFill="1" applyBorder="1" applyAlignment="1">
      <alignment horizontal="center" vertical="top" wrapText="1"/>
    </xf>
    <xf numFmtId="0" fontId="20" fillId="4" borderId="1" xfId="0" applyFont="1" applyFill="1" applyBorder="1" applyAlignment="1">
      <alignment horizontal="center" vertical="top" wrapText="1"/>
    </xf>
    <xf numFmtId="164" fontId="6" fillId="4" borderId="4" xfId="0" applyNumberFormat="1" applyFont="1" applyFill="1" applyBorder="1" applyAlignment="1">
      <alignment horizontal="center" vertical="top" wrapText="1"/>
    </xf>
    <xf numFmtId="164" fontId="12" fillId="4" borderId="1" xfId="0" applyNumberFormat="1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top" wrapText="1"/>
    </xf>
    <xf numFmtId="49" fontId="20" fillId="4" borderId="1" xfId="0" applyNumberFormat="1" applyFont="1" applyFill="1" applyBorder="1" applyAlignment="1">
      <alignment horizontal="center" vertical="top" wrapText="1"/>
    </xf>
    <xf numFmtId="164" fontId="20" fillId="4" borderId="1" xfId="0" applyNumberFormat="1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0" fontId="18" fillId="4" borderId="0" xfId="0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 vertical="top" wrapText="1"/>
    </xf>
    <xf numFmtId="0" fontId="18" fillId="4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center" vertical="top"/>
    </xf>
    <xf numFmtId="0" fontId="12" fillId="4" borderId="0" xfId="0" applyFont="1" applyFill="1" applyAlignment="1">
      <alignment horizontal="center" vertical="top"/>
    </xf>
    <xf numFmtId="164" fontId="13" fillId="4" borderId="2" xfId="0" applyNumberFormat="1" applyFont="1" applyFill="1" applyBorder="1" applyAlignment="1">
      <alignment horizontal="center" vertical="top" wrapText="1"/>
    </xf>
    <xf numFmtId="164" fontId="15" fillId="4" borderId="1" xfId="0" applyNumberFormat="1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top"/>
    </xf>
    <xf numFmtId="166" fontId="6" fillId="4" borderId="2" xfId="0" applyNumberFormat="1" applyFont="1" applyFill="1" applyBorder="1" applyAlignment="1">
      <alignment horizontal="center" vertical="top"/>
    </xf>
    <xf numFmtId="0" fontId="13" fillId="4" borderId="2" xfId="0" applyFont="1" applyFill="1" applyBorder="1" applyAlignment="1">
      <alignment horizontal="center" vertical="top"/>
    </xf>
    <xf numFmtId="0" fontId="6" fillId="7" borderId="0" xfId="0" applyFont="1" applyFill="1" applyAlignment="1">
      <alignment horizontal="center" vertical="top"/>
    </xf>
    <xf numFmtId="0" fontId="6" fillId="4" borderId="0" xfId="0" applyFont="1" applyFill="1" applyAlignment="1">
      <alignment horizontal="center" vertical="top"/>
    </xf>
    <xf numFmtId="0" fontId="6" fillId="4" borderId="3" xfId="0" applyFont="1" applyFill="1" applyBorder="1" applyAlignment="1">
      <alignment horizontal="center" vertical="top" wrapText="1"/>
    </xf>
    <xf numFmtId="0" fontId="6" fillId="4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13" fillId="0" borderId="0" xfId="0" applyFont="1" applyFill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0" fontId="6" fillId="5" borderId="1" xfId="0" applyNumberFormat="1" applyFont="1" applyFill="1" applyBorder="1" applyAlignment="1">
      <alignment horizontal="center" vertical="top" wrapText="1"/>
    </xf>
    <xf numFmtId="0" fontId="13" fillId="4" borderId="1" xfId="1" applyNumberFormat="1" applyFont="1" applyFill="1" applyBorder="1" applyAlignment="1">
      <alignment horizontal="center" vertical="top"/>
    </xf>
    <xf numFmtId="0" fontId="12" fillId="4" borderId="0" xfId="0" applyFont="1" applyFill="1" applyBorder="1" applyAlignment="1">
      <alignment horizontal="center" vertical="top" wrapText="1"/>
    </xf>
    <xf numFmtId="0" fontId="6" fillId="4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13" fillId="4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center" vertical="top" wrapText="1"/>
    </xf>
    <xf numFmtId="164" fontId="13" fillId="4" borderId="4" xfId="0" applyNumberFormat="1" applyFont="1" applyFill="1" applyBorder="1" applyAlignment="1">
      <alignment horizontal="center" vertical="top" wrapText="1"/>
    </xf>
    <xf numFmtId="164" fontId="13" fillId="4" borderId="5" xfId="0" applyNumberFormat="1" applyFont="1" applyFill="1" applyBorder="1" applyAlignment="1">
      <alignment horizontal="center" vertical="top" wrapText="1"/>
    </xf>
    <xf numFmtId="164" fontId="13" fillId="4" borderId="6" xfId="0" applyNumberFormat="1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 vertical="top" wrapText="1"/>
    </xf>
    <xf numFmtId="0" fontId="18" fillId="4" borderId="0" xfId="0" applyFont="1" applyFill="1" applyBorder="1" applyAlignment="1">
      <alignment horizontal="center" vertical="top" wrapText="1"/>
    </xf>
    <xf numFmtId="0" fontId="12" fillId="4" borderId="4" xfId="0" applyFont="1" applyFill="1" applyBorder="1" applyAlignment="1">
      <alignment horizontal="center" vertical="top" wrapText="1"/>
    </xf>
    <xf numFmtId="0" fontId="12" fillId="4" borderId="5" xfId="0" applyFont="1" applyFill="1" applyBorder="1" applyAlignment="1">
      <alignment horizontal="center" vertical="top" wrapText="1"/>
    </xf>
    <xf numFmtId="0" fontId="12" fillId="4" borderId="6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4" borderId="0" xfId="0" applyFont="1" applyFill="1" applyAlignment="1">
      <alignment horizontal="center" vertical="top"/>
    </xf>
    <xf numFmtId="0" fontId="6" fillId="4" borderId="2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3" fillId="0" borderId="1" xfId="0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4" fontId="6" fillId="0" borderId="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7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top" wrapText="1"/>
    </xf>
    <xf numFmtId="0" fontId="0" fillId="0" borderId="1" xfId="0" applyBorder="1" applyAlignment="1"/>
    <xf numFmtId="0" fontId="11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G132"/>
  <sheetViews>
    <sheetView topLeftCell="M1" zoomScale="66" zoomScaleNormal="66" zoomScaleSheetLayoutView="85" zoomScalePageLayoutView="70" workbookViewId="0">
      <pane ySplit="12" topLeftCell="A13" activePane="bottomLeft" state="frozen"/>
      <selection pane="bottomLeft" activeCell="P13" sqref="P13:S13"/>
    </sheetView>
  </sheetViews>
  <sheetFormatPr defaultColWidth="9.109375" defaultRowHeight="15.6" x14ac:dyDescent="0.3"/>
  <cols>
    <col min="1" max="1" width="8.5546875" style="141" customWidth="1"/>
    <col min="2" max="2" width="31" style="141" customWidth="1"/>
    <col min="3" max="3" width="20" style="141" customWidth="1"/>
    <col min="4" max="5" width="11" style="141" customWidth="1"/>
    <col min="6" max="6" width="11.6640625" style="141" customWidth="1"/>
    <col min="7" max="7" width="10.5546875" style="141" customWidth="1"/>
    <col min="8" max="8" width="10" style="141" customWidth="1"/>
    <col min="9" max="9" width="8.88671875" style="141" customWidth="1"/>
    <col min="10" max="10" width="9.88671875" style="141" customWidth="1"/>
    <col min="11" max="11" width="12.6640625" style="141" customWidth="1"/>
    <col min="12" max="12" width="10.44140625" style="141" customWidth="1"/>
    <col min="13" max="13" width="10.33203125" style="141" customWidth="1"/>
    <col min="14" max="14" width="12.6640625" style="141" customWidth="1"/>
    <col min="15" max="15" width="9.5546875" style="141" customWidth="1"/>
    <col min="16" max="16" width="13.109375" style="148" customWidth="1"/>
    <col min="17" max="17" width="11.5546875" style="148" customWidth="1"/>
    <col min="18" max="18" width="15.6640625" style="141" customWidth="1"/>
    <col min="19" max="19" width="11.33203125" style="141" customWidth="1"/>
    <col min="20" max="21" width="12.88671875" style="141" customWidth="1"/>
    <col min="22" max="22" width="14.6640625" style="141" customWidth="1"/>
    <col min="23" max="23" width="8.44140625" style="141" customWidth="1"/>
    <col min="24" max="24" width="12.88671875" style="141" customWidth="1"/>
    <col min="25" max="25" width="10.6640625" style="141" customWidth="1"/>
    <col min="26" max="26" width="12.88671875" style="141" customWidth="1"/>
    <col min="27" max="27" width="9.109375" style="141"/>
    <col min="28" max="28" width="25.109375" style="141" customWidth="1"/>
    <col min="29" max="29" width="9.88671875" style="141" customWidth="1"/>
    <col min="30" max="30" width="11.33203125" style="141" customWidth="1"/>
    <col min="31" max="31" width="10.5546875" style="141" customWidth="1"/>
    <col min="32" max="32" width="15.6640625" style="141" customWidth="1"/>
    <col min="33" max="33" width="16.109375" style="141" customWidth="1"/>
    <col min="34" max="16384" width="9.109375" style="141"/>
  </cols>
  <sheetData>
    <row r="1" spans="1:33" ht="15.75" customHeight="1" x14ac:dyDescent="0.3">
      <c r="A1" s="114"/>
      <c r="B1" s="114"/>
      <c r="C1" s="114"/>
      <c r="D1" s="114"/>
      <c r="E1" s="149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58" t="s">
        <v>371</v>
      </c>
      <c r="AE1" s="158"/>
      <c r="AF1" s="158"/>
      <c r="AG1" s="158"/>
    </row>
    <row r="2" spans="1:33" x14ac:dyDescent="0.3">
      <c r="A2" s="114"/>
      <c r="B2" s="114"/>
      <c r="C2" s="114"/>
      <c r="D2" s="114"/>
      <c r="E2" s="149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58"/>
      <c r="AE2" s="158"/>
      <c r="AF2" s="158"/>
      <c r="AG2" s="158"/>
    </row>
    <row r="3" spans="1:33" x14ac:dyDescent="0.3">
      <c r="A3" s="114"/>
      <c r="B3" s="114"/>
      <c r="C3" s="114"/>
      <c r="D3" s="114"/>
      <c r="E3" s="149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58"/>
      <c r="AE3" s="158"/>
      <c r="AF3" s="158"/>
      <c r="AG3" s="158"/>
    </row>
    <row r="4" spans="1:33" x14ac:dyDescent="0.3">
      <c r="A4" s="114"/>
      <c r="B4" s="114"/>
      <c r="C4" s="114"/>
      <c r="D4" s="114"/>
      <c r="E4" s="149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58"/>
      <c r="AE4" s="158"/>
      <c r="AF4" s="158"/>
      <c r="AG4" s="158"/>
    </row>
    <row r="5" spans="1:33" x14ac:dyDescent="0.3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</row>
    <row r="6" spans="1:33" x14ac:dyDescent="0.3">
      <c r="A6" s="172" t="s">
        <v>4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</row>
    <row r="7" spans="1:33" x14ac:dyDescent="0.3">
      <c r="A7" s="172" t="s">
        <v>149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</row>
    <row r="8" spans="1:33" ht="16.5" customHeight="1" x14ac:dyDescent="0.3">
      <c r="A8" s="172" t="s">
        <v>314</v>
      </c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</row>
    <row r="9" spans="1:33" ht="15.75" x14ac:dyDescent="0.25">
      <c r="A9" s="114"/>
      <c r="B9" s="142"/>
      <c r="C9" s="114"/>
      <c r="D9" s="114"/>
      <c r="E9" s="149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</row>
    <row r="10" spans="1:33" s="21" customFormat="1" ht="36" customHeight="1" x14ac:dyDescent="0.3">
      <c r="A10" s="160" t="s">
        <v>55</v>
      </c>
      <c r="B10" s="160" t="s">
        <v>8</v>
      </c>
      <c r="C10" s="160" t="s">
        <v>9</v>
      </c>
      <c r="D10" s="162" t="s">
        <v>35</v>
      </c>
      <c r="E10" s="163"/>
      <c r="F10" s="163"/>
      <c r="G10" s="163"/>
      <c r="H10" s="163"/>
      <c r="I10" s="164"/>
      <c r="J10" s="162" t="s">
        <v>36</v>
      </c>
      <c r="K10" s="163"/>
      <c r="L10" s="163"/>
      <c r="M10" s="163"/>
      <c r="N10" s="163"/>
      <c r="O10" s="164"/>
      <c r="P10" s="162" t="s">
        <v>37</v>
      </c>
      <c r="Q10" s="163"/>
      <c r="R10" s="163"/>
      <c r="S10" s="163"/>
      <c r="T10" s="163"/>
      <c r="U10" s="164"/>
      <c r="V10" s="162" t="s">
        <v>56</v>
      </c>
      <c r="W10" s="163"/>
      <c r="X10" s="163"/>
      <c r="Y10" s="163"/>
      <c r="Z10" s="163"/>
      <c r="AA10" s="164"/>
      <c r="AB10" s="162" t="s">
        <v>22</v>
      </c>
      <c r="AC10" s="163"/>
      <c r="AD10" s="163"/>
      <c r="AE10" s="164"/>
      <c r="AF10" s="173" t="s">
        <v>10</v>
      </c>
      <c r="AG10" s="173" t="s">
        <v>11</v>
      </c>
    </row>
    <row r="11" spans="1:33" s="21" customFormat="1" ht="135" customHeight="1" x14ac:dyDescent="0.3">
      <c r="A11" s="161"/>
      <c r="B11" s="161"/>
      <c r="C11" s="161"/>
      <c r="D11" s="143" t="s">
        <v>3</v>
      </c>
      <c r="E11" s="118" t="s">
        <v>39</v>
      </c>
      <c r="F11" s="143" t="s">
        <v>0</v>
      </c>
      <c r="G11" s="144" t="s">
        <v>57</v>
      </c>
      <c r="H11" s="118" t="s">
        <v>1</v>
      </c>
      <c r="I11" s="118" t="s">
        <v>154</v>
      </c>
      <c r="J11" s="118" t="s">
        <v>291</v>
      </c>
      <c r="K11" s="118" t="s">
        <v>39</v>
      </c>
      <c r="L11" s="118" t="s">
        <v>0</v>
      </c>
      <c r="M11" s="144" t="s">
        <v>57</v>
      </c>
      <c r="N11" s="118" t="s">
        <v>1</v>
      </c>
      <c r="O11" s="118" t="s">
        <v>154</v>
      </c>
      <c r="P11" s="118" t="s">
        <v>3</v>
      </c>
      <c r="Q11" s="118" t="s">
        <v>39</v>
      </c>
      <c r="R11" s="118" t="s">
        <v>0</v>
      </c>
      <c r="S11" s="144" t="s">
        <v>57</v>
      </c>
      <c r="T11" s="118" t="s">
        <v>1</v>
      </c>
      <c r="U11" s="118" t="s">
        <v>38</v>
      </c>
      <c r="V11" s="118" t="s">
        <v>155</v>
      </c>
      <c r="W11" s="118" t="s">
        <v>39</v>
      </c>
      <c r="X11" s="118" t="s">
        <v>0</v>
      </c>
      <c r="Y11" s="144" t="s">
        <v>57</v>
      </c>
      <c r="Z11" s="118" t="s">
        <v>1</v>
      </c>
      <c r="AA11" s="118" t="s">
        <v>154</v>
      </c>
      <c r="AB11" s="143" t="s">
        <v>31</v>
      </c>
      <c r="AC11" s="143" t="s">
        <v>32</v>
      </c>
      <c r="AD11" s="143" t="s">
        <v>33</v>
      </c>
      <c r="AE11" s="143" t="s">
        <v>34</v>
      </c>
      <c r="AF11" s="174"/>
      <c r="AG11" s="174"/>
    </row>
    <row r="12" spans="1:33" s="21" customFormat="1" ht="15.75" x14ac:dyDescent="0.25">
      <c r="A12" s="104">
        <v>1</v>
      </c>
      <c r="B12" s="104">
        <v>2</v>
      </c>
      <c r="C12" s="104">
        <v>3</v>
      </c>
      <c r="D12" s="104">
        <v>4</v>
      </c>
      <c r="E12" s="104">
        <v>5</v>
      </c>
      <c r="F12" s="104">
        <v>6</v>
      </c>
      <c r="G12" s="104">
        <v>7</v>
      </c>
      <c r="H12" s="104">
        <v>8</v>
      </c>
      <c r="I12" s="104">
        <v>9</v>
      </c>
      <c r="J12" s="104">
        <v>10</v>
      </c>
      <c r="K12" s="104">
        <v>11</v>
      </c>
      <c r="L12" s="104">
        <v>12</v>
      </c>
      <c r="M12" s="104">
        <v>13</v>
      </c>
      <c r="N12" s="104">
        <v>14</v>
      </c>
      <c r="O12" s="104">
        <v>15</v>
      </c>
      <c r="P12" s="104">
        <v>16</v>
      </c>
      <c r="Q12" s="104">
        <v>17</v>
      </c>
      <c r="R12" s="104">
        <v>18</v>
      </c>
      <c r="S12" s="104">
        <v>19</v>
      </c>
      <c r="T12" s="104">
        <v>20</v>
      </c>
      <c r="U12" s="104">
        <v>21</v>
      </c>
      <c r="V12" s="104">
        <v>22</v>
      </c>
      <c r="W12" s="104">
        <v>23</v>
      </c>
      <c r="X12" s="104">
        <v>24</v>
      </c>
      <c r="Y12" s="104">
        <v>25</v>
      </c>
      <c r="Z12" s="104">
        <v>26</v>
      </c>
      <c r="AA12" s="104">
        <v>27</v>
      </c>
      <c r="AB12" s="104">
        <v>28</v>
      </c>
      <c r="AC12" s="104">
        <v>29</v>
      </c>
      <c r="AD12" s="104">
        <v>30</v>
      </c>
      <c r="AE12" s="104">
        <v>31</v>
      </c>
      <c r="AF12" s="104">
        <v>32</v>
      </c>
      <c r="AG12" s="104">
        <v>33</v>
      </c>
    </row>
    <row r="13" spans="1:33" s="21" customFormat="1" ht="46.8" x14ac:dyDescent="0.3">
      <c r="A13" s="117"/>
      <c r="B13" s="117" t="s">
        <v>30</v>
      </c>
      <c r="C13" s="117"/>
      <c r="D13" s="118">
        <f>D16+D40+D54+D62+D84</f>
        <v>69716.3</v>
      </c>
      <c r="E13" s="118">
        <f>E16+E40+E54+E62+E84</f>
        <v>5498.5999999999995</v>
      </c>
      <c r="F13" s="118">
        <f>F16+F40+F54+F62+F84</f>
        <v>54052.7</v>
      </c>
      <c r="G13" s="118">
        <f t="shared" ref="G13:AA13" si="0">G16+G40+G54+G62+G84</f>
        <v>3727.8</v>
      </c>
      <c r="H13" s="118">
        <f t="shared" si="0"/>
        <v>14167.999999999998</v>
      </c>
      <c r="I13" s="118">
        <f t="shared" si="0"/>
        <v>0</v>
      </c>
      <c r="J13" s="118">
        <f t="shared" si="0"/>
        <v>69716.3</v>
      </c>
      <c r="K13" s="118">
        <f>K16+K40+K54+K62+K84</f>
        <v>5498.5999999999995</v>
      </c>
      <c r="L13" s="118">
        <f t="shared" si="0"/>
        <v>54052.7</v>
      </c>
      <c r="M13" s="118">
        <f t="shared" si="0"/>
        <v>3727.8</v>
      </c>
      <c r="N13" s="118">
        <f t="shared" si="0"/>
        <v>14839.699999999999</v>
      </c>
      <c r="O13" s="118">
        <f t="shared" si="0"/>
        <v>0</v>
      </c>
      <c r="P13" s="118">
        <f t="shared" ref="P13:U13" si="1">P16+P40+P54+P62+P84</f>
        <v>67859</v>
      </c>
      <c r="Q13" s="118">
        <f t="shared" si="1"/>
        <v>235.5</v>
      </c>
      <c r="R13" s="118">
        <f t="shared" si="1"/>
        <v>52170.400000000009</v>
      </c>
      <c r="S13" s="118">
        <f t="shared" si="1"/>
        <v>3727.6</v>
      </c>
      <c r="T13" s="118">
        <f t="shared" si="1"/>
        <v>14446.6</v>
      </c>
      <c r="U13" s="118">
        <f t="shared" si="1"/>
        <v>0</v>
      </c>
      <c r="V13" s="118">
        <f t="shared" ref="V13" si="2">V16+V40+V54+V62+V84</f>
        <v>66024.2</v>
      </c>
      <c r="W13" s="118">
        <f>W16+W40+W54+W62+W84</f>
        <v>235.5</v>
      </c>
      <c r="X13" s="118">
        <f>X16+X40+X54+X62+X84</f>
        <v>51449.100000000006</v>
      </c>
      <c r="Y13" s="118">
        <f>Y16+Y40+Y54+Y62+Y84</f>
        <v>3727.6</v>
      </c>
      <c r="Z13" s="118">
        <f>Z16+Z40+Z54+Z62+Z84</f>
        <v>14101.900000000001</v>
      </c>
      <c r="AA13" s="118">
        <f t="shared" si="0"/>
        <v>0</v>
      </c>
      <c r="AB13" s="104" t="s">
        <v>21</v>
      </c>
      <c r="AC13" s="104" t="s">
        <v>21</v>
      </c>
      <c r="AD13" s="104" t="s">
        <v>21</v>
      </c>
      <c r="AE13" s="104" t="s">
        <v>21</v>
      </c>
      <c r="AF13" s="104" t="s">
        <v>21</v>
      </c>
      <c r="AG13" s="104" t="s">
        <v>21</v>
      </c>
    </row>
    <row r="14" spans="1:33" s="21" customFormat="1" x14ac:dyDescent="0.3">
      <c r="A14" s="47"/>
      <c r="B14" s="103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104"/>
      <c r="X14" s="104"/>
      <c r="Y14" s="104"/>
      <c r="Z14" s="104"/>
      <c r="AA14" s="47"/>
      <c r="AB14" s="104" t="s">
        <v>21</v>
      </c>
      <c r="AC14" s="104" t="s">
        <v>21</v>
      </c>
      <c r="AD14" s="104" t="s">
        <v>21</v>
      </c>
      <c r="AE14" s="104" t="s">
        <v>21</v>
      </c>
      <c r="AF14" s="104" t="s">
        <v>21</v>
      </c>
      <c r="AG14" s="104" t="s">
        <v>21</v>
      </c>
    </row>
    <row r="15" spans="1:33" s="21" customFormat="1" ht="26.25" customHeight="1" x14ac:dyDescent="0.3">
      <c r="A15" s="47">
        <v>1</v>
      </c>
      <c r="B15" s="168" t="s">
        <v>54</v>
      </c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70"/>
    </row>
    <row r="16" spans="1:33" s="21" customFormat="1" ht="69" customHeight="1" x14ac:dyDescent="0.3">
      <c r="A16" s="47"/>
      <c r="B16" s="119" t="s">
        <v>148</v>
      </c>
      <c r="C16" s="119"/>
      <c r="D16" s="120">
        <f t="shared" ref="D16:Y16" si="3">D17+D21+D22+D25+D26+D27+D28+D33+D38</f>
        <v>56231.3</v>
      </c>
      <c r="E16" s="120">
        <f>E17+E21+E22+E25+E26+E27+E28+E33+E38</f>
        <v>5498.5999999999995</v>
      </c>
      <c r="F16" s="120">
        <f t="shared" si="3"/>
        <v>36636.6</v>
      </c>
      <c r="G16" s="120">
        <f t="shared" si="3"/>
        <v>98</v>
      </c>
      <c r="H16" s="120">
        <f t="shared" si="3"/>
        <v>14167.999999999998</v>
      </c>
      <c r="I16" s="120">
        <f t="shared" si="3"/>
        <v>0</v>
      </c>
      <c r="J16" s="120">
        <f t="shared" si="3"/>
        <v>56231.3</v>
      </c>
      <c r="K16" s="120">
        <f>K17+K21+K22+K25+K26+K27+K28+K33+K38</f>
        <v>5498.5999999999995</v>
      </c>
      <c r="L16" s="120">
        <f t="shared" si="3"/>
        <v>36636.6</v>
      </c>
      <c r="M16" s="120">
        <f t="shared" si="3"/>
        <v>98</v>
      </c>
      <c r="N16" s="120">
        <f t="shared" si="3"/>
        <v>14839.699999999999</v>
      </c>
      <c r="O16" s="120">
        <f t="shared" si="3"/>
        <v>0</v>
      </c>
      <c r="P16" s="120">
        <f t="shared" si="3"/>
        <v>54378.2</v>
      </c>
      <c r="Q16" s="120">
        <f t="shared" si="3"/>
        <v>235.5</v>
      </c>
      <c r="R16" s="120">
        <f t="shared" si="3"/>
        <v>34999.5</v>
      </c>
      <c r="S16" s="120">
        <f t="shared" si="3"/>
        <v>98</v>
      </c>
      <c r="T16" s="120">
        <f t="shared" si="3"/>
        <v>14446.6</v>
      </c>
      <c r="U16" s="120">
        <f t="shared" si="3"/>
        <v>0</v>
      </c>
      <c r="V16" s="120">
        <f t="shared" si="3"/>
        <v>52543.399999999994</v>
      </c>
      <c r="W16" s="120">
        <f t="shared" si="3"/>
        <v>235.5</v>
      </c>
      <c r="X16" s="120">
        <f t="shared" si="3"/>
        <v>34278.200000000004</v>
      </c>
      <c r="Y16" s="120">
        <f t="shared" si="3"/>
        <v>98</v>
      </c>
      <c r="Z16" s="120">
        <f>Z17+Z21+Z22+Z25+Z26+Z27+Z28+Z33+Z38</f>
        <v>14101.900000000001</v>
      </c>
      <c r="AA16" s="120">
        <f t="shared" ref="AA16" si="4">AA17+AA21+AA22+AA25+AA26+AA27+AA28+AA33+AA38</f>
        <v>0</v>
      </c>
      <c r="AB16" s="121"/>
      <c r="AC16" s="121"/>
      <c r="AD16" s="121"/>
      <c r="AE16" s="121"/>
      <c r="AF16" s="121"/>
      <c r="AG16" s="121"/>
    </row>
    <row r="17" spans="1:33" s="21" customFormat="1" ht="111.75" customHeight="1" x14ac:dyDescent="0.3">
      <c r="A17" s="71" t="s">
        <v>62</v>
      </c>
      <c r="B17" s="121" t="s">
        <v>61</v>
      </c>
      <c r="C17" s="121" t="s">
        <v>141</v>
      </c>
      <c r="D17" s="121">
        <f>D18+D19+D20</f>
        <v>4620</v>
      </c>
      <c r="E17" s="121"/>
      <c r="F17" s="121">
        <f t="shared" ref="F17:AA17" si="5">F18+F19+F20</f>
        <v>1983.9</v>
      </c>
      <c r="G17" s="121">
        <f t="shared" si="5"/>
        <v>0</v>
      </c>
      <c r="H17" s="121">
        <f t="shared" si="5"/>
        <v>0</v>
      </c>
      <c r="I17" s="121">
        <f t="shared" si="5"/>
        <v>0</v>
      </c>
      <c r="J17" s="121">
        <f t="shared" si="5"/>
        <v>4620</v>
      </c>
      <c r="K17" s="121">
        <f t="shared" si="5"/>
        <v>0</v>
      </c>
      <c r="L17" s="121">
        <f t="shared" si="5"/>
        <v>1983.9</v>
      </c>
      <c r="M17" s="121">
        <f t="shared" si="5"/>
        <v>0</v>
      </c>
      <c r="N17" s="121">
        <f t="shared" si="5"/>
        <v>0</v>
      </c>
      <c r="O17" s="121">
        <f t="shared" si="5"/>
        <v>0</v>
      </c>
      <c r="P17" s="122">
        <f>P18+P19+P20</f>
        <v>4620</v>
      </c>
      <c r="Q17" s="121">
        <f t="shared" si="5"/>
        <v>0</v>
      </c>
      <c r="R17" s="121">
        <f t="shared" si="5"/>
        <v>1983.9</v>
      </c>
      <c r="S17" s="121">
        <f t="shared" si="5"/>
        <v>0</v>
      </c>
      <c r="T17" s="121">
        <f t="shared" si="5"/>
        <v>0</v>
      </c>
      <c r="U17" s="121">
        <f t="shared" si="5"/>
        <v>0</v>
      </c>
      <c r="V17" s="121">
        <f t="shared" si="5"/>
        <v>4620</v>
      </c>
      <c r="W17" s="121">
        <f t="shared" si="5"/>
        <v>0</v>
      </c>
      <c r="X17" s="121">
        <f t="shared" si="5"/>
        <v>1983.9</v>
      </c>
      <c r="Y17" s="121">
        <f t="shared" si="5"/>
        <v>0</v>
      </c>
      <c r="Z17" s="121">
        <f t="shared" si="5"/>
        <v>0</v>
      </c>
      <c r="AA17" s="121">
        <f t="shared" si="5"/>
        <v>0</v>
      </c>
      <c r="AB17" s="47"/>
      <c r="AC17" s="47"/>
      <c r="AD17" s="47"/>
      <c r="AE17" s="47"/>
      <c r="AF17" s="47"/>
      <c r="AG17" s="47"/>
    </row>
    <row r="18" spans="1:33" s="124" customFormat="1" ht="156" x14ac:dyDescent="0.3">
      <c r="A18" s="71" t="s">
        <v>64</v>
      </c>
      <c r="B18" s="121" t="s">
        <v>63</v>
      </c>
      <c r="C18" s="121" t="s">
        <v>141</v>
      </c>
      <c r="D18" s="121">
        <v>1890</v>
      </c>
      <c r="E18" s="121"/>
      <c r="F18" s="121">
        <v>813.9</v>
      </c>
      <c r="G18" s="121"/>
      <c r="H18" s="121"/>
      <c r="I18" s="121"/>
      <c r="J18" s="121">
        <v>1890</v>
      </c>
      <c r="K18" s="121"/>
      <c r="L18" s="121">
        <v>813.9</v>
      </c>
      <c r="M18" s="121"/>
      <c r="N18" s="121"/>
      <c r="O18" s="121"/>
      <c r="P18" s="122">
        <v>1890</v>
      </c>
      <c r="Q18" s="121"/>
      <c r="R18" s="121">
        <v>813.9</v>
      </c>
      <c r="S18" s="121"/>
      <c r="T18" s="121"/>
      <c r="U18" s="121"/>
      <c r="V18" s="121">
        <v>1890</v>
      </c>
      <c r="W18" s="103"/>
      <c r="X18" s="121">
        <v>813.9</v>
      </c>
      <c r="Y18" s="121"/>
      <c r="Z18" s="121"/>
      <c r="AA18" s="121"/>
      <c r="AB18" s="47" t="s">
        <v>256</v>
      </c>
      <c r="AC18" s="47" t="s">
        <v>167</v>
      </c>
      <c r="AD18" s="123">
        <v>3</v>
      </c>
      <c r="AE18" s="123">
        <v>3</v>
      </c>
      <c r="AF18" s="47" t="s">
        <v>162</v>
      </c>
      <c r="AG18" s="47"/>
    </row>
    <row r="19" spans="1:33" s="124" customFormat="1" ht="124.8" x14ac:dyDescent="0.3">
      <c r="A19" s="71" t="s">
        <v>66</v>
      </c>
      <c r="B19" s="121" t="s">
        <v>65</v>
      </c>
      <c r="C19" s="121" t="s">
        <v>141</v>
      </c>
      <c r="D19" s="121">
        <v>1330</v>
      </c>
      <c r="E19" s="121"/>
      <c r="F19" s="121">
        <v>570</v>
      </c>
      <c r="G19" s="121"/>
      <c r="H19" s="121"/>
      <c r="I19" s="121"/>
      <c r="J19" s="121">
        <v>1330</v>
      </c>
      <c r="K19" s="121"/>
      <c r="L19" s="121">
        <v>570</v>
      </c>
      <c r="M19" s="121"/>
      <c r="N19" s="121"/>
      <c r="O19" s="121"/>
      <c r="P19" s="122">
        <v>1330</v>
      </c>
      <c r="Q19" s="121"/>
      <c r="R19" s="121">
        <v>570</v>
      </c>
      <c r="S19" s="121"/>
      <c r="T19" s="121"/>
      <c r="U19" s="121"/>
      <c r="V19" s="121">
        <v>1330</v>
      </c>
      <c r="W19" s="121"/>
      <c r="X19" s="121">
        <v>570</v>
      </c>
      <c r="Y19" s="121"/>
      <c r="Z19" s="121"/>
      <c r="AA19" s="121"/>
      <c r="AB19" s="47" t="s">
        <v>257</v>
      </c>
      <c r="AC19" s="47" t="s">
        <v>167</v>
      </c>
      <c r="AD19" s="123">
        <v>3</v>
      </c>
      <c r="AE19" s="123">
        <v>3</v>
      </c>
      <c r="AF19" s="47" t="s">
        <v>162</v>
      </c>
      <c r="AG19" s="47"/>
    </row>
    <row r="20" spans="1:33" s="124" customFormat="1" ht="213.75" customHeight="1" x14ac:dyDescent="0.3">
      <c r="A20" s="71" t="s">
        <v>68</v>
      </c>
      <c r="B20" s="121" t="s">
        <v>67</v>
      </c>
      <c r="C20" s="125" t="s">
        <v>141</v>
      </c>
      <c r="D20" s="126">
        <v>1400</v>
      </c>
      <c r="E20" s="126"/>
      <c r="F20" s="126">
        <v>600</v>
      </c>
      <c r="G20" s="126"/>
      <c r="H20" s="121"/>
      <c r="I20" s="121"/>
      <c r="J20" s="126">
        <v>1400</v>
      </c>
      <c r="K20" s="121"/>
      <c r="L20" s="126">
        <v>600</v>
      </c>
      <c r="M20" s="126"/>
      <c r="N20" s="121"/>
      <c r="O20" s="121"/>
      <c r="P20" s="122">
        <v>1400</v>
      </c>
      <c r="Q20" s="121"/>
      <c r="R20" s="121">
        <v>600</v>
      </c>
      <c r="S20" s="121"/>
      <c r="T20" s="121"/>
      <c r="U20" s="121"/>
      <c r="V20" s="121">
        <v>1400</v>
      </c>
      <c r="W20" s="121"/>
      <c r="X20" s="121">
        <v>600</v>
      </c>
      <c r="Y20" s="121"/>
      <c r="Z20" s="121"/>
      <c r="AA20" s="121"/>
      <c r="AB20" s="47" t="s">
        <v>258</v>
      </c>
      <c r="AC20" s="47" t="s">
        <v>167</v>
      </c>
      <c r="AD20" s="123">
        <v>2</v>
      </c>
      <c r="AE20" s="123">
        <v>2</v>
      </c>
      <c r="AF20" s="47" t="s">
        <v>162</v>
      </c>
      <c r="AG20" s="47"/>
    </row>
    <row r="21" spans="1:33" s="124" customFormat="1" ht="355.5" customHeight="1" x14ac:dyDescent="0.3">
      <c r="A21" s="127" t="s">
        <v>70</v>
      </c>
      <c r="B21" s="121" t="s">
        <v>69</v>
      </c>
      <c r="C21" s="128" t="s">
        <v>141</v>
      </c>
      <c r="D21" s="121">
        <v>1688.1</v>
      </c>
      <c r="E21" s="121"/>
      <c r="F21" s="121">
        <v>725</v>
      </c>
      <c r="G21" s="121"/>
      <c r="H21" s="121"/>
      <c r="I21" s="121"/>
      <c r="J21" s="121">
        <v>1688.1</v>
      </c>
      <c r="K21" s="121"/>
      <c r="L21" s="121">
        <v>725</v>
      </c>
      <c r="M21" s="121"/>
      <c r="N21" s="121"/>
      <c r="O21" s="121"/>
      <c r="P21" s="122">
        <v>1454.2</v>
      </c>
      <c r="Q21" s="121"/>
      <c r="R21" s="121">
        <v>637.5</v>
      </c>
      <c r="S21" s="121"/>
      <c r="T21" s="121"/>
      <c r="U21" s="121"/>
      <c r="V21" s="121">
        <v>1454.2</v>
      </c>
      <c r="W21" s="121"/>
      <c r="X21" s="121">
        <v>637.5</v>
      </c>
      <c r="Y21" s="121"/>
      <c r="Z21" s="121"/>
      <c r="AA21" s="121"/>
      <c r="AB21" s="47" t="s">
        <v>259</v>
      </c>
      <c r="AC21" s="47" t="s">
        <v>167</v>
      </c>
      <c r="AD21" s="123">
        <v>3</v>
      </c>
      <c r="AE21" s="123">
        <v>3</v>
      </c>
      <c r="AF21" s="47" t="s">
        <v>162</v>
      </c>
      <c r="AG21" s="154" t="s">
        <v>377</v>
      </c>
    </row>
    <row r="22" spans="1:33" s="21" customFormat="1" ht="262.5" customHeight="1" x14ac:dyDescent="0.3">
      <c r="A22" s="127" t="s">
        <v>72</v>
      </c>
      <c r="B22" s="129" t="s">
        <v>71</v>
      </c>
      <c r="C22" s="121" t="s">
        <v>142</v>
      </c>
      <c r="D22" s="70">
        <f t="shared" ref="D22:O22" si="6">D23+D24</f>
        <v>8710</v>
      </c>
      <c r="E22" s="70"/>
      <c r="F22" s="70">
        <f t="shared" si="6"/>
        <v>3743.5</v>
      </c>
      <c r="G22" s="70">
        <f t="shared" si="6"/>
        <v>0</v>
      </c>
      <c r="H22" s="70">
        <f t="shared" si="6"/>
        <v>1630</v>
      </c>
      <c r="I22" s="70">
        <f t="shared" si="6"/>
        <v>0</v>
      </c>
      <c r="J22" s="70">
        <f t="shared" si="6"/>
        <v>8710</v>
      </c>
      <c r="K22" s="70">
        <f t="shared" si="6"/>
        <v>0</v>
      </c>
      <c r="L22" s="70">
        <f t="shared" si="6"/>
        <v>3743.5</v>
      </c>
      <c r="M22" s="70">
        <f t="shared" si="6"/>
        <v>0</v>
      </c>
      <c r="N22" s="70">
        <f t="shared" si="6"/>
        <v>1630</v>
      </c>
      <c r="O22" s="70">
        <f t="shared" si="6"/>
        <v>0</v>
      </c>
      <c r="P22" s="100">
        <f>P23+P24</f>
        <v>8710</v>
      </c>
      <c r="Q22" s="70">
        <f t="shared" ref="Q22" si="7">Q23+Q24</f>
        <v>0</v>
      </c>
      <c r="R22" s="70">
        <f>R23+R24</f>
        <v>3743.5</v>
      </c>
      <c r="S22" s="70">
        <f>S23+S24</f>
        <v>0</v>
      </c>
      <c r="T22" s="70">
        <f>T23+T24</f>
        <v>1630</v>
      </c>
      <c r="U22" s="70">
        <f>U23+U24</f>
        <v>0</v>
      </c>
      <c r="V22" s="70">
        <f>V23+V24</f>
        <v>8710</v>
      </c>
      <c r="W22" s="70">
        <f t="shared" ref="W22" si="8">W23+W24</f>
        <v>0</v>
      </c>
      <c r="X22" s="70">
        <f>X23+X24</f>
        <v>3743.5</v>
      </c>
      <c r="Y22" s="70">
        <f>Y23+Y24</f>
        <v>0</v>
      </c>
      <c r="Z22" s="70">
        <f>Z23+Z24</f>
        <v>1630</v>
      </c>
      <c r="AA22" s="70">
        <f>AA23+AA24</f>
        <v>0</v>
      </c>
      <c r="AB22" s="72"/>
      <c r="AC22" s="72"/>
      <c r="AD22" s="72"/>
      <c r="AE22" s="72"/>
      <c r="AF22" s="72"/>
      <c r="AG22" s="72"/>
    </row>
    <row r="23" spans="1:33" s="124" customFormat="1" ht="262.5" customHeight="1" x14ac:dyDescent="0.3">
      <c r="A23" s="127" t="s">
        <v>168</v>
      </c>
      <c r="B23" s="47" t="s">
        <v>165</v>
      </c>
      <c r="C23" s="121" t="s">
        <v>142</v>
      </c>
      <c r="D23" s="101">
        <v>5560</v>
      </c>
      <c r="E23" s="101"/>
      <c r="F23" s="101">
        <v>2388.5</v>
      </c>
      <c r="G23" s="101"/>
      <c r="H23" s="101">
        <v>1040</v>
      </c>
      <c r="I23" s="101"/>
      <c r="J23" s="101">
        <v>5560</v>
      </c>
      <c r="K23" s="101"/>
      <c r="L23" s="101">
        <v>2388.5</v>
      </c>
      <c r="M23" s="101"/>
      <c r="N23" s="101">
        <v>1040</v>
      </c>
      <c r="O23" s="101"/>
      <c r="P23" s="100">
        <v>5560</v>
      </c>
      <c r="Q23" s="101"/>
      <c r="R23" s="101">
        <v>2388.5</v>
      </c>
      <c r="S23" s="125"/>
      <c r="T23" s="101">
        <v>1040</v>
      </c>
      <c r="U23" s="101"/>
      <c r="V23" s="101">
        <v>5560</v>
      </c>
      <c r="W23" s="101"/>
      <c r="X23" s="101">
        <v>2388.5</v>
      </c>
      <c r="Y23" s="101"/>
      <c r="Z23" s="101">
        <v>1040</v>
      </c>
      <c r="AA23" s="101"/>
      <c r="AB23" s="47" t="s">
        <v>166</v>
      </c>
      <c r="AC23" s="47" t="s">
        <v>167</v>
      </c>
      <c r="AD23" s="47">
        <v>5</v>
      </c>
      <c r="AE23" s="72">
        <v>7</v>
      </c>
      <c r="AF23" s="72" t="s">
        <v>162</v>
      </c>
      <c r="AG23" s="47"/>
    </row>
    <row r="24" spans="1:33" s="124" customFormat="1" ht="262.5" customHeight="1" x14ac:dyDescent="0.3">
      <c r="A24" s="127" t="s">
        <v>171</v>
      </c>
      <c r="B24" s="47" t="s">
        <v>169</v>
      </c>
      <c r="C24" s="121" t="s">
        <v>142</v>
      </c>
      <c r="D24" s="70">
        <v>3150</v>
      </c>
      <c r="E24" s="70"/>
      <c r="F24" s="70">
        <v>1355</v>
      </c>
      <c r="G24" s="70"/>
      <c r="H24" s="70">
        <v>590</v>
      </c>
      <c r="I24" s="70"/>
      <c r="J24" s="70">
        <v>3150</v>
      </c>
      <c r="K24" s="72"/>
      <c r="L24" s="70">
        <v>1355</v>
      </c>
      <c r="M24" s="70"/>
      <c r="N24" s="70">
        <v>590</v>
      </c>
      <c r="O24" s="72"/>
      <c r="P24" s="100">
        <v>3150</v>
      </c>
      <c r="Q24" s="101"/>
      <c r="R24" s="101">
        <v>1355</v>
      </c>
      <c r="S24" s="101"/>
      <c r="T24" s="101">
        <v>590</v>
      </c>
      <c r="U24" s="101"/>
      <c r="V24" s="101">
        <v>3150</v>
      </c>
      <c r="W24" s="101"/>
      <c r="X24" s="101">
        <v>1355</v>
      </c>
      <c r="Y24" s="101"/>
      <c r="Z24" s="101">
        <v>590</v>
      </c>
      <c r="AA24" s="101"/>
      <c r="AB24" s="47" t="s">
        <v>170</v>
      </c>
      <c r="AC24" s="47" t="s">
        <v>167</v>
      </c>
      <c r="AD24" s="47">
        <v>5</v>
      </c>
      <c r="AE24" s="72">
        <v>5</v>
      </c>
      <c r="AF24" s="72" t="s">
        <v>162</v>
      </c>
      <c r="AG24" s="47"/>
    </row>
    <row r="25" spans="1:33" s="124" customFormat="1" ht="273.75" customHeight="1" x14ac:dyDescent="0.3">
      <c r="A25" s="127" t="s">
        <v>74</v>
      </c>
      <c r="B25" s="129" t="s">
        <v>73</v>
      </c>
      <c r="C25" s="102" t="s">
        <v>143</v>
      </c>
      <c r="D25" s="70">
        <v>8600</v>
      </c>
      <c r="E25" s="70">
        <v>235.6</v>
      </c>
      <c r="F25" s="70">
        <v>3700</v>
      </c>
      <c r="G25" s="70"/>
      <c r="H25" s="70">
        <v>0</v>
      </c>
      <c r="I25" s="70">
        <v>0</v>
      </c>
      <c r="J25" s="70">
        <v>8600</v>
      </c>
      <c r="K25" s="70">
        <v>235.6</v>
      </c>
      <c r="L25" s="70">
        <v>3700</v>
      </c>
      <c r="M25" s="70">
        <v>0</v>
      </c>
      <c r="N25" s="70">
        <v>0</v>
      </c>
      <c r="O25" s="70">
        <v>0</v>
      </c>
      <c r="P25" s="100">
        <v>8600</v>
      </c>
      <c r="Q25" s="70">
        <v>235.5</v>
      </c>
      <c r="R25" s="70">
        <v>3700</v>
      </c>
      <c r="S25" s="70">
        <v>0</v>
      </c>
      <c r="T25" s="70">
        <v>0</v>
      </c>
      <c r="U25" s="70">
        <v>0</v>
      </c>
      <c r="V25" s="70">
        <v>8374.4</v>
      </c>
      <c r="W25" s="70">
        <v>235.5</v>
      </c>
      <c r="X25" s="70">
        <v>3670.1</v>
      </c>
      <c r="Y25" s="70">
        <v>0</v>
      </c>
      <c r="Z25" s="70">
        <v>0</v>
      </c>
      <c r="AA25" s="70">
        <v>0</v>
      </c>
      <c r="AB25" s="47" t="s">
        <v>315</v>
      </c>
      <c r="AC25" s="47" t="s">
        <v>163</v>
      </c>
      <c r="AD25" s="47">
        <v>4</v>
      </c>
      <c r="AE25" s="47">
        <v>4</v>
      </c>
      <c r="AF25" s="47" t="s">
        <v>316</v>
      </c>
      <c r="AG25" s="47" t="s">
        <v>317</v>
      </c>
    </row>
    <row r="26" spans="1:33" s="124" customFormat="1" ht="258" customHeight="1" x14ac:dyDescent="0.3">
      <c r="A26" s="127" t="s">
        <v>76</v>
      </c>
      <c r="B26" s="129" t="s">
        <v>75</v>
      </c>
      <c r="C26" s="121" t="s">
        <v>189</v>
      </c>
      <c r="D26" s="70">
        <v>6650</v>
      </c>
      <c r="E26" s="70"/>
      <c r="F26" s="70">
        <v>2857</v>
      </c>
      <c r="G26" s="70"/>
      <c r="H26" s="70">
        <v>1245</v>
      </c>
      <c r="I26" s="70"/>
      <c r="J26" s="70">
        <v>6650</v>
      </c>
      <c r="K26" s="70"/>
      <c r="L26" s="70">
        <v>2857</v>
      </c>
      <c r="M26" s="70"/>
      <c r="N26" s="70">
        <v>1245</v>
      </c>
      <c r="O26" s="70"/>
      <c r="P26" s="100">
        <v>6650</v>
      </c>
      <c r="Q26" s="70"/>
      <c r="R26" s="70">
        <v>2857</v>
      </c>
      <c r="S26" s="70"/>
      <c r="T26" s="70">
        <v>1613</v>
      </c>
      <c r="U26" s="70"/>
      <c r="V26" s="70">
        <v>5040.8</v>
      </c>
      <c r="W26" s="70"/>
      <c r="X26" s="70">
        <v>2165.6999999999998</v>
      </c>
      <c r="Y26" s="70"/>
      <c r="Z26" s="70">
        <v>1268.3</v>
      </c>
      <c r="AA26" s="70"/>
      <c r="AB26" s="130" t="s">
        <v>190</v>
      </c>
      <c r="AC26" s="73" t="s">
        <v>191</v>
      </c>
      <c r="AD26" s="73">
        <v>5</v>
      </c>
      <c r="AE26" s="73">
        <v>5</v>
      </c>
      <c r="AF26" s="73" t="s">
        <v>162</v>
      </c>
      <c r="AG26" s="104" t="s">
        <v>328</v>
      </c>
    </row>
    <row r="27" spans="1:33" s="124" customFormat="1" ht="98.25" customHeight="1" x14ac:dyDescent="0.3">
      <c r="A27" s="71" t="s">
        <v>77</v>
      </c>
      <c r="B27" s="121" t="s">
        <v>277</v>
      </c>
      <c r="C27" s="121" t="s">
        <v>189</v>
      </c>
      <c r="D27" s="70"/>
      <c r="E27" s="70"/>
      <c r="F27" s="70"/>
      <c r="G27" s="70">
        <v>98</v>
      </c>
      <c r="H27" s="70"/>
      <c r="I27" s="70"/>
      <c r="J27" s="70"/>
      <c r="K27" s="70"/>
      <c r="L27" s="70"/>
      <c r="M27" s="70">
        <v>98</v>
      </c>
      <c r="N27" s="70"/>
      <c r="O27" s="70"/>
      <c r="P27" s="100"/>
      <c r="Q27" s="70"/>
      <c r="R27" s="70"/>
      <c r="S27" s="70">
        <v>98</v>
      </c>
      <c r="T27" s="70"/>
      <c r="U27" s="70"/>
      <c r="V27" s="70"/>
      <c r="W27" s="70"/>
      <c r="X27" s="70"/>
      <c r="Y27" s="70">
        <v>98</v>
      </c>
      <c r="Z27" s="70"/>
      <c r="AA27" s="70"/>
      <c r="AB27" s="104" t="s">
        <v>329</v>
      </c>
      <c r="AC27" s="73"/>
      <c r="AD27" s="73"/>
      <c r="AE27" s="73"/>
      <c r="AF27" s="73" t="s">
        <v>162</v>
      </c>
      <c r="AG27" s="73"/>
    </row>
    <row r="28" spans="1:33" s="21" customFormat="1" ht="101.25" customHeight="1" x14ac:dyDescent="0.3">
      <c r="A28" s="71" t="s">
        <v>78</v>
      </c>
      <c r="B28" s="121" t="s">
        <v>368</v>
      </c>
      <c r="C28" s="121"/>
      <c r="D28" s="121">
        <f>D29</f>
        <v>17603.2</v>
      </c>
      <c r="E28" s="121"/>
      <c r="F28" s="121">
        <f t="shared" ref="F28:AA28" si="9">F29</f>
        <v>8762.1</v>
      </c>
      <c r="G28" s="121">
        <f t="shared" si="9"/>
        <v>0</v>
      </c>
      <c r="H28" s="121">
        <f t="shared" si="9"/>
        <v>1912.4</v>
      </c>
      <c r="I28" s="121">
        <f t="shared" si="9"/>
        <v>0</v>
      </c>
      <c r="J28" s="121">
        <f t="shared" si="9"/>
        <v>17603.2</v>
      </c>
      <c r="K28" s="121">
        <f t="shared" si="9"/>
        <v>0</v>
      </c>
      <c r="L28" s="121">
        <f t="shared" si="9"/>
        <v>8762.1</v>
      </c>
      <c r="M28" s="121">
        <f t="shared" si="9"/>
        <v>0</v>
      </c>
      <c r="N28" s="121">
        <f t="shared" si="9"/>
        <v>1912.9</v>
      </c>
      <c r="O28" s="121">
        <f t="shared" si="9"/>
        <v>0</v>
      </c>
      <c r="P28" s="122">
        <f t="shared" si="9"/>
        <v>17603.2</v>
      </c>
      <c r="Q28" s="121">
        <f t="shared" si="9"/>
        <v>0</v>
      </c>
      <c r="R28" s="121">
        <f t="shared" si="9"/>
        <v>8762.1</v>
      </c>
      <c r="S28" s="121">
        <f t="shared" si="9"/>
        <v>0</v>
      </c>
      <c r="T28" s="121">
        <f t="shared" si="9"/>
        <v>1912.9</v>
      </c>
      <c r="U28" s="121">
        <f t="shared" si="9"/>
        <v>0</v>
      </c>
      <c r="V28" s="121">
        <f t="shared" si="9"/>
        <v>17603.2</v>
      </c>
      <c r="W28" s="121">
        <f t="shared" si="9"/>
        <v>0</v>
      </c>
      <c r="X28" s="121">
        <f t="shared" si="9"/>
        <v>8762.1</v>
      </c>
      <c r="Y28" s="121">
        <f t="shared" si="9"/>
        <v>0</v>
      </c>
      <c r="Z28" s="121">
        <f t="shared" si="9"/>
        <v>1912.9</v>
      </c>
      <c r="AA28" s="121">
        <f t="shared" si="9"/>
        <v>0</v>
      </c>
      <c r="AB28" s="47"/>
      <c r="AC28" s="47"/>
      <c r="AD28" s="123"/>
      <c r="AE28" s="123"/>
      <c r="AF28" s="47"/>
      <c r="AG28" s="47"/>
    </row>
    <row r="29" spans="1:33" s="124" customFormat="1" ht="268.5" customHeight="1" x14ac:dyDescent="0.3">
      <c r="A29" s="71" t="s">
        <v>79</v>
      </c>
      <c r="B29" s="121" t="s">
        <v>212</v>
      </c>
      <c r="C29" s="121"/>
      <c r="D29" s="121">
        <f t="shared" ref="D29:R29" si="10">D30+D31+D32</f>
        <v>17603.2</v>
      </c>
      <c r="E29" s="121"/>
      <c r="F29" s="121">
        <f t="shared" si="10"/>
        <v>8762.1</v>
      </c>
      <c r="G29" s="121">
        <f t="shared" si="10"/>
        <v>0</v>
      </c>
      <c r="H29" s="121">
        <f t="shared" si="10"/>
        <v>1912.4</v>
      </c>
      <c r="I29" s="121">
        <f t="shared" si="10"/>
        <v>0</v>
      </c>
      <c r="J29" s="121">
        <f t="shared" si="10"/>
        <v>17603.2</v>
      </c>
      <c r="K29" s="121">
        <f t="shared" si="10"/>
        <v>0</v>
      </c>
      <c r="L29" s="121">
        <f t="shared" si="10"/>
        <v>8762.1</v>
      </c>
      <c r="M29" s="121">
        <f t="shared" si="10"/>
        <v>0</v>
      </c>
      <c r="N29" s="121">
        <f t="shared" si="10"/>
        <v>1912.9</v>
      </c>
      <c r="O29" s="121">
        <f t="shared" si="10"/>
        <v>0</v>
      </c>
      <c r="P29" s="122">
        <f t="shared" si="10"/>
        <v>17603.2</v>
      </c>
      <c r="Q29" s="121">
        <f t="shared" si="10"/>
        <v>0</v>
      </c>
      <c r="R29" s="121">
        <f t="shared" si="10"/>
        <v>8762.1</v>
      </c>
      <c r="S29" s="121">
        <f>S30+S31+S32</f>
        <v>0</v>
      </c>
      <c r="T29" s="121">
        <f t="shared" ref="T29" si="11">T30+T31+T32</f>
        <v>1912.9</v>
      </c>
      <c r="U29" s="121">
        <f>U30+U31+U32</f>
        <v>0</v>
      </c>
      <c r="V29" s="121">
        <f t="shared" ref="V29" si="12">V30+V31+V32</f>
        <v>17603.2</v>
      </c>
      <c r="W29" s="121">
        <f>W30+W31+W32</f>
        <v>0</v>
      </c>
      <c r="X29" s="121">
        <f t="shared" ref="X29:AA29" si="13">X30+X31+X32</f>
        <v>8762.1</v>
      </c>
      <c r="Y29" s="121">
        <f t="shared" si="13"/>
        <v>0</v>
      </c>
      <c r="Z29" s="121">
        <f t="shared" si="13"/>
        <v>1912.9</v>
      </c>
      <c r="AA29" s="121">
        <f t="shared" si="13"/>
        <v>0</v>
      </c>
      <c r="AB29" s="47"/>
      <c r="AC29" s="47"/>
      <c r="AD29" s="123"/>
      <c r="AE29" s="123"/>
      <c r="AF29" s="47"/>
      <c r="AG29" s="47"/>
    </row>
    <row r="30" spans="1:33" s="124" customFormat="1" ht="319.5" customHeight="1" x14ac:dyDescent="0.3">
      <c r="A30" s="71" t="s">
        <v>214</v>
      </c>
      <c r="B30" s="121" t="s">
        <v>213</v>
      </c>
      <c r="C30" s="121" t="s">
        <v>218</v>
      </c>
      <c r="D30" s="121">
        <v>7301.6</v>
      </c>
      <c r="E30" s="121"/>
      <c r="F30" s="121">
        <v>4347.1000000000004</v>
      </c>
      <c r="G30" s="121"/>
      <c r="H30" s="121"/>
      <c r="I30" s="121"/>
      <c r="J30" s="121">
        <v>7301.6</v>
      </c>
      <c r="K30" s="121"/>
      <c r="L30" s="121">
        <v>4347.1000000000004</v>
      </c>
      <c r="M30" s="121"/>
      <c r="N30" s="121"/>
      <c r="O30" s="121"/>
      <c r="P30" s="122">
        <v>7301.6</v>
      </c>
      <c r="Q30" s="121"/>
      <c r="R30" s="121">
        <v>4347.1000000000004</v>
      </c>
      <c r="S30" s="121"/>
      <c r="T30" s="121"/>
      <c r="U30" s="121"/>
      <c r="V30" s="121">
        <v>7301.6</v>
      </c>
      <c r="W30" s="121"/>
      <c r="X30" s="121">
        <v>4347.1000000000004</v>
      </c>
      <c r="Y30" s="121"/>
      <c r="Z30" s="121"/>
      <c r="AA30" s="121"/>
      <c r="AB30" s="47" t="s">
        <v>215</v>
      </c>
      <c r="AC30" s="47" t="s">
        <v>167</v>
      </c>
      <c r="AD30" s="123">
        <v>4</v>
      </c>
      <c r="AE30" s="123">
        <v>4</v>
      </c>
      <c r="AF30" s="47" t="s">
        <v>162</v>
      </c>
      <c r="AG30" s="47"/>
    </row>
    <row r="31" spans="1:33" s="124" customFormat="1" ht="264" customHeight="1" x14ac:dyDescent="0.3">
      <c r="A31" s="71" t="s">
        <v>216</v>
      </c>
      <c r="B31" s="121" t="s">
        <v>219</v>
      </c>
      <c r="C31" s="121" t="s">
        <v>218</v>
      </c>
      <c r="D31" s="70">
        <v>8801.6</v>
      </c>
      <c r="E31" s="70"/>
      <c r="F31" s="70">
        <v>3772.1</v>
      </c>
      <c r="G31" s="70">
        <v>0</v>
      </c>
      <c r="H31" s="70">
        <v>1633.9</v>
      </c>
      <c r="I31" s="70">
        <v>0</v>
      </c>
      <c r="J31" s="70">
        <v>8801.6</v>
      </c>
      <c r="K31" s="70">
        <v>0</v>
      </c>
      <c r="L31" s="70">
        <v>3772.1</v>
      </c>
      <c r="M31" s="70">
        <v>0</v>
      </c>
      <c r="N31" s="70">
        <v>1634.4</v>
      </c>
      <c r="O31" s="70">
        <v>0</v>
      </c>
      <c r="P31" s="100">
        <v>8801.6</v>
      </c>
      <c r="Q31" s="70">
        <v>0</v>
      </c>
      <c r="R31" s="70">
        <v>3772.1</v>
      </c>
      <c r="S31" s="70">
        <v>0</v>
      </c>
      <c r="T31" s="70">
        <v>1634.4</v>
      </c>
      <c r="U31" s="70">
        <v>0</v>
      </c>
      <c r="V31" s="70">
        <v>8801.6</v>
      </c>
      <c r="W31" s="70">
        <v>0</v>
      </c>
      <c r="X31" s="70">
        <v>3772.1</v>
      </c>
      <c r="Y31" s="70">
        <v>0</v>
      </c>
      <c r="Z31" s="70">
        <v>1634.4</v>
      </c>
      <c r="AA31" s="70">
        <v>0</v>
      </c>
      <c r="AB31" s="71" t="s">
        <v>217</v>
      </c>
      <c r="AC31" s="72" t="s">
        <v>191</v>
      </c>
      <c r="AD31" s="72">
        <v>5</v>
      </c>
      <c r="AE31" s="73">
        <v>5</v>
      </c>
      <c r="AF31" s="47" t="s">
        <v>162</v>
      </c>
      <c r="AG31" s="47"/>
    </row>
    <row r="32" spans="1:33" s="124" customFormat="1" ht="240" customHeight="1" x14ac:dyDescent="0.3">
      <c r="A32" s="71" t="s">
        <v>220</v>
      </c>
      <c r="B32" s="121" t="s">
        <v>221</v>
      </c>
      <c r="C32" s="121" t="s">
        <v>218</v>
      </c>
      <c r="D32" s="70">
        <v>1500</v>
      </c>
      <c r="E32" s="70"/>
      <c r="F32" s="70">
        <v>642.9</v>
      </c>
      <c r="G32" s="70">
        <v>0</v>
      </c>
      <c r="H32" s="70">
        <v>278.5</v>
      </c>
      <c r="I32" s="70">
        <v>0</v>
      </c>
      <c r="J32" s="70">
        <v>1500</v>
      </c>
      <c r="K32" s="70">
        <v>0</v>
      </c>
      <c r="L32" s="70">
        <v>642.9</v>
      </c>
      <c r="M32" s="70">
        <v>0</v>
      </c>
      <c r="N32" s="70">
        <v>278.5</v>
      </c>
      <c r="O32" s="70">
        <v>0</v>
      </c>
      <c r="P32" s="100">
        <v>1500</v>
      </c>
      <c r="Q32" s="70">
        <v>0</v>
      </c>
      <c r="R32" s="70">
        <v>642.9</v>
      </c>
      <c r="S32" s="70">
        <v>0</v>
      </c>
      <c r="T32" s="70">
        <v>278.5</v>
      </c>
      <c r="U32" s="70">
        <v>0</v>
      </c>
      <c r="V32" s="70">
        <v>1500</v>
      </c>
      <c r="W32" s="70">
        <v>0</v>
      </c>
      <c r="X32" s="70">
        <v>642.9</v>
      </c>
      <c r="Y32" s="70">
        <v>0</v>
      </c>
      <c r="Z32" s="70">
        <v>278.5</v>
      </c>
      <c r="AA32" s="70">
        <v>0</v>
      </c>
      <c r="AB32" s="71" t="s">
        <v>222</v>
      </c>
      <c r="AC32" s="72" t="s">
        <v>223</v>
      </c>
      <c r="AD32" s="72">
        <v>1</v>
      </c>
      <c r="AE32" s="73">
        <v>1</v>
      </c>
      <c r="AF32" s="47" t="s">
        <v>162</v>
      </c>
      <c r="AG32" s="47"/>
    </row>
    <row r="33" spans="1:33" s="21" customFormat="1" ht="109.2" x14ac:dyDescent="0.3">
      <c r="A33" s="71" t="s">
        <v>80</v>
      </c>
      <c r="B33" s="121" t="s">
        <v>228</v>
      </c>
      <c r="C33" s="121" t="s">
        <v>144</v>
      </c>
      <c r="D33" s="70">
        <f t="shared" ref="D33:K33" si="14">D34+D35+D36+D37</f>
        <v>8360</v>
      </c>
      <c r="E33" s="70">
        <f t="shared" si="14"/>
        <v>786.1</v>
      </c>
      <c r="F33" s="70">
        <f t="shared" si="14"/>
        <v>10388.200000000001</v>
      </c>
      <c r="G33" s="70">
        <f t="shared" si="14"/>
        <v>0</v>
      </c>
      <c r="H33" s="70">
        <f t="shared" si="14"/>
        <v>9380.5999999999985</v>
      </c>
      <c r="I33" s="70">
        <f t="shared" si="14"/>
        <v>0</v>
      </c>
      <c r="J33" s="70">
        <f t="shared" si="14"/>
        <v>8360</v>
      </c>
      <c r="K33" s="70">
        <f t="shared" si="14"/>
        <v>786.1</v>
      </c>
      <c r="L33" s="70">
        <f t="shared" ref="L33:AA33" si="15">L34+L35+L36+L37</f>
        <v>10388.200000000001</v>
      </c>
      <c r="M33" s="70">
        <f t="shared" si="15"/>
        <v>0</v>
      </c>
      <c r="N33" s="70">
        <f t="shared" si="15"/>
        <v>10051.799999999999</v>
      </c>
      <c r="O33" s="70">
        <f t="shared" si="15"/>
        <v>0</v>
      </c>
      <c r="P33" s="100">
        <f>P34+P35+P36+P37</f>
        <v>6740.7999999999993</v>
      </c>
      <c r="Q33" s="70">
        <f t="shared" si="15"/>
        <v>0</v>
      </c>
      <c r="R33" s="70">
        <f t="shared" si="15"/>
        <v>8838.7000000000007</v>
      </c>
      <c r="S33" s="70">
        <f t="shared" si="15"/>
        <v>0</v>
      </c>
      <c r="T33" s="70">
        <f t="shared" si="15"/>
        <v>9290.7000000000007</v>
      </c>
      <c r="U33" s="70">
        <f t="shared" si="15"/>
        <v>0</v>
      </c>
      <c r="V33" s="70">
        <f t="shared" si="15"/>
        <v>6740.7999999999993</v>
      </c>
      <c r="W33" s="70">
        <f t="shared" si="15"/>
        <v>0</v>
      </c>
      <c r="X33" s="70">
        <f t="shared" si="15"/>
        <v>8838.6</v>
      </c>
      <c r="Y33" s="70">
        <f t="shared" si="15"/>
        <v>0</v>
      </c>
      <c r="Z33" s="70">
        <f t="shared" si="15"/>
        <v>9290.7000000000007</v>
      </c>
      <c r="AA33" s="70">
        <f t="shared" si="15"/>
        <v>0</v>
      </c>
      <c r="AB33" s="71"/>
      <c r="AC33" s="72"/>
      <c r="AD33" s="72"/>
      <c r="AE33" s="73"/>
      <c r="AF33" s="47"/>
      <c r="AG33" s="115"/>
    </row>
    <row r="34" spans="1:33" s="124" customFormat="1" ht="234" x14ac:dyDescent="0.3">
      <c r="A34" s="71" t="s">
        <v>229</v>
      </c>
      <c r="B34" s="131" t="s">
        <v>230</v>
      </c>
      <c r="C34" s="121" t="s">
        <v>144</v>
      </c>
      <c r="D34" s="70">
        <v>570</v>
      </c>
      <c r="E34" s="70"/>
      <c r="F34" s="70">
        <v>318.89999999999998</v>
      </c>
      <c r="G34" s="100"/>
      <c r="H34" s="70">
        <v>2437.1</v>
      </c>
      <c r="I34" s="72"/>
      <c r="J34" s="70">
        <v>570</v>
      </c>
      <c r="K34" s="100"/>
      <c r="L34" s="70">
        <v>318.89999999999998</v>
      </c>
      <c r="M34" s="103"/>
      <c r="N34" s="100">
        <v>2437.1</v>
      </c>
      <c r="O34" s="100"/>
      <c r="P34" s="100">
        <v>570</v>
      </c>
      <c r="Q34" s="100"/>
      <c r="R34" s="100">
        <v>318.89999999999998</v>
      </c>
      <c r="S34" s="100"/>
      <c r="T34" s="100">
        <v>2437.1</v>
      </c>
      <c r="U34" s="100"/>
      <c r="V34" s="100">
        <v>570</v>
      </c>
      <c r="W34" s="100"/>
      <c r="X34" s="100">
        <v>318.89999999999998</v>
      </c>
      <c r="Y34" s="100"/>
      <c r="Z34" s="100">
        <v>2437.1</v>
      </c>
      <c r="AA34" s="100"/>
      <c r="AB34" s="47" t="s">
        <v>231</v>
      </c>
      <c r="AC34" s="47" t="s">
        <v>191</v>
      </c>
      <c r="AD34" s="47">
        <v>11</v>
      </c>
      <c r="AE34" s="47">
        <v>55</v>
      </c>
      <c r="AF34" s="47" t="s">
        <v>162</v>
      </c>
      <c r="AG34" s="47"/>
    </row>
    <row r="35" spans="1:33" s="124" customFormat="1" ht="312" x14ac:dyDescent="0.3">
      <c r="A35" s="71" t="s">
        <v>232</v>
      </c>
      <c r="B35" s="131" t="s">
        <v>234</v>
      </c>
      <c r="C35" s="121" t="s">
        <v>144</v>
      </c>
      <c r="D35" s="70">
        <v>1140</v>
      </c>
      <c r="E35" s="70"/>
      <c r="F35" s="70">
        <v>1662.1</v>
      </c>
      <c r="G35" s="100"/>
      <c r="H35" s="70">
        <v>1322.1</v>
      </c>
      <c r="I35" s="72"/>
      <c r="J35" s="70">
        <v>1140</v>
      </c>
      <c r="K35" s="100"/>
      <c r="L35" s="70">
        <v>1662.1</v>
      </c>
      <c r="M35" s="100"/>
      <c r="N35" s="70">
        <v>1322.1</v>
      </c>
      <c r="O35" s="100"/>
      <c r="P35" s="100">
        <v>779.2</v>
      </c>
      <c r="Q35" s="100"/>
      <c r="R35" s="100">
        <v>1141.3</v>
      </c>
      <c r="S35" s="100"/>
      <c r="T35" s="100">
        <v>906</v>
      </c>
      <c r="U35" s="100"/>
      <c r="V35" s="100">
        <v>779.2</v>
      </c>
      <c r="W35" s="100"/>
      <c r="X35" s="100">
        <v>1141.3</v>
      </c>
      <c r="Y35" s="100"/>
      <c r="Z35" s="100">
        <v>906</v>
      </c>
      <c r="AA35" s="100"/>
      <c r="AB35" s="47" t="s">
        <v>233</v>
      </c>
      <c r="AC35" s="47" t="s">
        <v>191</v>
      </c>
      <c r="AD35" s="47">
        <v>10</v>
      </c>
      <c r="AE35" s="47">
        <v>69</v>
      </c>
      <c r="AF35" s="104" t="s">
        <v>162</v>
      </c>
      <c r="AG35" s="47"/>
    </row>
    <row r="36" spans="1:33" s="124" customFormat="1" ht="409.6" x14ac:dyDescent="0.3">
      <c r="A36" s="71" t="s">
        <v>236</v>
      </c>
      <c r="B36" s="131" t="s">
        <v>235</v>
      </c>
      <c r="C36" s="121" t="s">
        <v>144</v>
      </c>
      <c r="D36" s="70">
        <v>4200</v>
      </c>
      <c r="E36" s="70">
        <v>786.1</v>
      </c>
      <c r="F36" s="70">
        <v>6769.2</v>
      </c>
      <c r="G36" s="70"/>
      <c r="H36" s="70">
        <v>2102.6999999999998</v>
      </c>
      <c r="I36" s="72"/>
      <c r="J36" s="70">
        <v>4200</v>
      </c>
      <c r="K36" s="70">
        <v>786.1</v>
      </c>
      <c r="L36" s="70">
        <v>6769.2</v>
      </c>
      <c r="M36" s="70"/>
      <c r="N36" s="70">
        <v>2773.9</v>
      </c>
      <c r="O36" s="100"/>
      <c r="P36" s="100">
        <v>3078.7</v>
      </c>
      <c r="Q36" s="100"/>
      <c r="R36" s="100">
        <v>5983.3</v>
      </c>
      <c r="S36" s="100"/>
      <c r="T36" s="100">
        <v>2733.6</v>
      </c>
      <c r="U36" s="100"/>
      <c r="V36" s="100">
        <v>3078.7</v>
      </c>
      <c r="W36" s="100"/>
      <c r="X36" s="100">
        <v>5983.2</v>
      </c>
      <c r="Y36" s="100"/>
      <c r="Z36" s="100">
        <v>2733.6</v>
      </c>
      <c r="AA36" s="100"/>
      <c r="AB36" s="47" t="s">
        <v>237</v>
      </c>
      <c r="AC36" s="47" t="s">
        <v>191</v>
      </c>
      <c r="AD36" s="47">
        <v>95</v>
      </c>
      <c r="AE36" s="47">
        <v>214</v>
      </c>
      <c r="AF36" s="104" t="s">
        <v>162</v>
      </c>
      <c r="AG36" s="115" t="s">
        <v>322</v>
      </c>
    </row>
    <row r="37" spans="1:33" s="124" customFormat="1" ht="380.25" customHeight="1" x14ac:dyDescent="0.3">
      <c r="A37" s="71" t="s">
        <v>239</v>
      </c>
      <c r="B37" s="131" t="s">
        <v>238</v>
      </c>
      <c r="C37" s="121" t="s">
        <v>144</v>
      </c>
      <c r="D37" s="70">
        <v>2450</v>
      </c>
      <c r="E37" s="70"/>
      <c r="F37" s="70">
        <v>1638</v>
      </c>
      <c r="G37" s="100"/>
      <c r="H37" s="70">
        <v>3518.7</v>
      </c>
      <c r="I37" s="72"/>
      <c r="J37" s="70">
        <v>2450</v>
      </c>
      <c r="K37" s="100"/>
      <c r="L37" s="70">
        <v>1638</v>
      </c>
      <c r="M37" s="100"/>
      <c r="N37" s="70">
        <v>3518.7</v>
      </c>
      <c r="O37" s="100"/>
      <c r="P37" s="100">
        <v>2312.9</v>
      </c>
      <c r="Q37" s="100"/>
      <c r="R37" s="100">
        <v>1395.2</v>
      </c>
      <c r="S37" s="100"/>
      <c r="T37" s="100">
        <v>3214</v>
      </c>
      <c r="U37" s="100"/>
      <c r="V37" s="100">
        <v>2312.9</v>
      </c>
      <c r="W37" s="100"/>
      <c r="X37" s="100">
        <v>1395.2</v>
      </c>
      <c r="Y37" s="100"/>
      <c r="Z37" s="100">
        <v>3214</v>
      </c>
      <c r="AA37" s="100"/>
      <c r="AB37" s="47" t="s">
        <v>240</v>
      </c>
      <c r="AC37" s="47" t="s">
        <v>191</v>
      </c>
      <c r="AD37" s="47">
        <v>65</v>
      </c>
      <c r="AE37" s="47">
        <v>36</v>
      </c>
      <c r="AF37" s="104" t="s">
        <v>158</v>
      </c>
      <c r="AG37" s="105" t="s">
        <v>323</v>
      </c>
    </row>
    <row r="38" spans="1:33" s="151" customFormat="1" ht="235.5" customHeight="1" x14ac:dyDescent="0.3">
      <c r="A38" s="71" t="s">
        <v>288</v>
      </c>
      <c r="B38" s="121" t="s">
        <v>287</v>
      </c>
      <c r="C38" s="121" t="s">
        <v>289</v>
      </c>
      <c r="E38" s="70">
        <v>4476.8999999999996</v>
      </c>
      <c r="F38" s="70">
        <v>4476.8999999999996</v>
      </c>
      <c r="G38" s="100"/>
      <c r="H38" s="70"/>
      <c r="I38" s="72"/>
      <c r="J38" s="70"/>
      <c r="K38" s="100">
        <v>4476.8999999999996</v>
      </c>
      <c r="L38" s="70">
        <v>4476.8999999999996</v>
      </c>
      <c r="M38" s="100"/>
      <c r="N38" s="70"/>
      <c r="O38" s="100"/>
      <c r="P38" s="100"/>
      <c r="Q38" s="100"/>
      <c r="R38" s="100">
        <v>4476.8</v>
      </c>
      <c r="S38" s="100"/>
      <c r="T38" s="100"/>
      <c r="U38" s="100"/>
      <c r="V38" s="100"/>
      <c r="W38" s="100"/>
      <c r="X38" s="100">
        <v>4476.8</v>
      </c>
      <c r="Y38" s="100"/>
      <c r="Z38" s="100"/>
      <c r="AA38" s="100"/>
      <c r="AB38" s="47" t="s">
        <v>324</v>
      </c>
      <c r="AC38" s="47" t="s">
        <v>150</v>
      </c>
      <c r="AD38" s="47">
        <v>100</v>
      </c>
      <c r="AE38" s="47">
        <v>100</v>
      </c>
      <c r="AF38" s="47" t="s">
        <v>162</v>
      </c>
      <c r="AG38" s="150" t="s">
        <v>361</v>
      </c>
    </row>
    <row r="39" spans="1:33" s="21" customFormat="1" ht="17.25" customHeight="1" x14ac:dyDescent="0.3">
      <c r="A39" s="71" t="s">
        <v>82</v>
      </c>
      <c r="B39" s="168" t="s">
        <v>81</v>
      </c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70"/>
      <c r="U39" s="47"/>
      <c r="V39" s="47"/>
      <c r="W39" s="47"/>
      <c r="X39" s="47"/>
      <c r="Y39" s="47"/>
      <c r="Z39" s="47"/>
      <c r="AA39" s="47"/>
      <c r="AB39" s="47"/>
      <c r="AC39" s="47"/>
      <c r="AD39" s="123"/>
      <c r="AE39" s="123"/>
      <c r="AF39" s="47"/>
      <c r="AG39" s="47"/>
    </row>
    <row r="40" spans="1:33" s="21" customFormat="1" ht="69" customHeight="1" x14ac:dyDescent="0.3">
      <c r="A40" s="71"/>
      <c r="B40" s="119" t="s">
        <v>147</v>
      </c>
      <c r="C40" s="119"/>
      <c r="D40" s="121">
        <f>D41+D42+D43+D45+D46+D47+D48+D49+D50+D51+D5+D52</f>
        <v>8400</v>
      </c>
      <c r="E40" s="121"/>
      <c r="F40" s="121">
        <f>F41+F42+F43+F45+F46+F47+F48+F49+F50+F51+F5+F52</f>
        <v>5440</v>
      </c>
      <c r="G40" s="121">
        <f t="shared" ref="G40:AA40" si="16">G41+G42+G43+G45+G46+G47+G48+G49+G50+G51+G5+G52</f>
        <v>288.10000000000002</v>
      </c>
      <c r="H40" s="121">
        <f t="shared" si="16"/>
        <v>0</v>
      </c>
      <c r="I40" s="121">
        <f t="shared" si="16"/>
        <v>0</v>
      </c>
      <c r="J40" s="121">
        <f>J41+J42+J43+J45+J46+J47+J48+J49+J50+J51+J5+J52</f>
        <v>8400</v>
      </c>
      <c r="K40" s="121">
        <f t="shared" si="16"/>
        <v>0</v>
      </c>
      <c r="L40" s="121">
        <f>L41+L42+L43+L45+L46+L47+L48+L49+L50+L51+L5+L52</f>
        <v>5440</v>
      </c>
      <c r="M40" s="121">
        <f t="shared" si="16"/>
        <v>288.10000000000002</v>
      </c>
      <c r="N40" s="121">
        <f t="shared" si="16"/>
        <v>0</v>
      </c>
      <c r="O40" s="121">
        <f t="shared" si="16"/>
        <v>0</v>
      </c>
      <c r="P40" s="122">
        <f t="shared" si="16"/>
        <v>8400</v>
      </c>
      <c r="Q40" s="121">
        <f t="shared" si="16"/>
        <v>0</v>
      </c>
      <c r="R40" s="121">
        <f t="shared" si="16"/>
        <v>5436.8</v>
      </c>
      <c r="S40" s="121">
        <f t="shared" si="16"/>
        <v>288.10000000000002</v>
      </c>
      <c r="T40" s="121">
        <f t="shared" si="16"/>
        <v>0</v>
      </c>
      <c r="U40" s="121">
        <f t="shared" si="16"/>
        <v>0</v>
      </c>
      <c r="V40" s="121">
        <f t="shared" si="16"/>
        <v>8400</v>
      </c>
      <c r="W40" s="121">
        <f t="shared" si="16"/>
        <v>0</v>
      </c>
      <c r="X40" s="121">
        <f t="shared" si="16"/>
        <v>5436.8</v>
      </c>
      <c r="Y40" s="121">
        <f t="shared" si="16"/>
        <v>288.10000000000002</v>
      </c>
      <c r="Z40" s="121">
        <f t="shared" si="16"/>
        <v>0</v>
      </c>
      <c r="AA40" s="121">
        <f t="shared" si="16"/>
        <v>0</v>
      </c>
      <c r="AB40" s="121"/>
      <c r="AC40" s="121"/>
      <c r="AD40" s="123"/>
      <c r="AE40" s="123"/>
      <c r="AF40" s="121"/>
      <c r="AG40" s="121"/>
    </row>
    <row r="41" spans="1:33" s="124" customFormat="1" ht="234" x14ac:dyDescent="0.3">
      <c r="A41" s="71" t="s">
        <v>86</v>
      </c>
      <c r="B41" s="47" t="s">
        <v>85</v>
      </c>
      <c r="C41" s="47" t="s">
        <v>189</v>
      </c>
      <c r="D41" s="70">
        <v>7700</v>
      </c>
      <c r="E41" s="70"/>
      <c r="F41" s="70">
        <v>3300</v>
      </c>
      <c r="G41" s="70"/>
      <c r="H41" s="70"/>
      <c r="I41" s="70"/>
      <c r="J41" s="70">
        <v>7700</v>
      </c>
      <c r="K41" s="114"/>
      <c r="L41" s="70">
        <v>3300</v>
      </c>
      <c r="M41" s="70"/>
      <c r="N41" s="70"/>
      <c r="O41" s="70"/>
      <c r="P41" s="100">
        <v>7700</v>
      </c>
      <c r="Q41" s="70"/>
      <c r="R41" s="70">
        <v>3300</v>
      </c>
      <c r="S41" s="70"/>
      <c r="T41" s="70"/>
      <c r="U41" s="70"/>
      <c r="V41" s="70">
        <v>7700</v>
      </c>
      <c r="W41" s="70"/>
      <c r="X41" s="70">
        <v>3300</v>
      </c>
      <c r="Y41" s="70"/>
      <c r="Z41" s="70"/>
      <c r="AA41" s="70"/>
      <c r="AB41" s="130" t="s">
        <v>159</v>
      </c>
      <c r="AC41" s="73" t="s">
        <v>192</v>
      </c>
      <c r="AD41" s="73">
        <v>1</v>
      </c>
      <c r="AE41" s="73">
        <v>1</v>
      </c>
      <c r="AF41" s="47" t="s">
        <v>162</v>
      </c>
      <c r="AG41" s="104"/>
    </row>
    <row r="42" spans="1:33" s="124" customFormat="1" ht="180" customHeight="1" x14ac:dyDescent="0.3">
      <c r="A42" s="71" t="s">
        <v>88</v>
      </c>
      <c r="B42" s="47" t="s">
        <v>87</v>
      </c>
      <c r="C42" s="47" t="s">
        <v>141</v>
      </c>
      <c r="D42" s="121"/>
      <c r="E42" s="121"/>
      <c r="F42" s="121">
        <v>200</v>
      </c>
      <c r="G42" s="103"/>
      <c r="H42" s="121"/>
      <c r="I42" s="121"/>
      <c r="J42" s="121"/>
      <c r="K42" s="121"/>
      <c r="L42" s="121">
        <v>200</v>
      </c>
      <c r="M42" s="103"/>
      <c r="N42" s="121"/>
      <c r="O42" s="121"/>
      <c r="P42" s="122"/>
      <c r="Q42" s="132"/>
      <c r="R42" s="121">
        <v>200</v>
      </c>
      <c r="S42" s="121"/>
      <c r="T42" s="132"/>
      <c r="U42" s="121"/>
      <c r="V42" s="121"/>
      <c r="W42" s="121"/>
      <c r="X42" s="121">
        <v>200</v>
      </c>
      <c r="Y42" s="121"/>
      <c r="Z42" s="121"/>
      <c r="AA42" s="121"/>
      <c r="AB42" s="121" t="s">
        <v>260</v>
      </c>
      <c r="AC42" s="121" t="s">
        <v>156</v>
      </c>
      <c r="AD42" s="123">
        <v>1</v>
      </c>
      <c r="AE42" s="123">
        <v>1</v>
      </c>
      <c r="AF42" s="121" t="s">
        <v>162</v>
      </c>
      <c r="AG42" s="121"/>
    </row>
    <row r="43" spans="1:33" s="124" customFormat="1" ht="180.75" customHeight="1" x14ac:dyDescent="0.3">
      <c r="A43" s="71" t="s">
        <v>90</v>
      </c>
      <c r="B43" s="47" t="s">
        <v>89</v>
      </c>
      <c r="C43" s="47" t="s">
        <v>141</v>
      </c>
      <c r="D43" s="121"/>
      <c r="E43" s="121"/>
      <c r="F43" s="121">
        <v>800</v>
      </c>
      <c r="G43" s="121"/>
      <c r="H43" s="121"/>
      <c r="I43" s="121"/>
      <c r="J43" s="121"/>
      <c r="K43" s="121"/>
      <c r="L43" s="121">
        <v>800</v>
      </c>
      <c r="M43" s="121"/>
      <c r="N43" s="121"/>
      <c r="O43" s="121"/>
      <c r="P43" s="122"/>
      <c r="Q43" s="121"/>
      <c r="R43" s="121">
        <v>800</v>
      </c>
      <c r="S43" s="121"/>
      <c r="T43" s="121"/>
      <c r="U43" s="121"/>
      <c r="V43" s="121"/>
      <c r="W43" s="121"/>
      <c r="X43" s="121">
        <v>800</v>
      </c>
      <c r="Y43" s="121"/>
      <c r="Z43" s="121"/>
      <c r="AA43" s="121"/>
      <c r="AB43" s="121" t="s">
        <v>261</v>
      </c>
      <c r="AC43" s="121" t="s">
        <v>156</v>
      </c>
      <c r="AD43" s="123">
        <v>4</v>
      </c>
      <c r="AE43" s="123">
        <v>4</v>
      </c>
      <c r="AF43" s="121" t="s">
        <v>162</v>
      </c>
      <c r="AG43" s="121"/>
    </row>
    <row r="44" spans="1:33" s="21" customFormat="1" ht="46.8" x14ac:dyDescent="0.3">
      <c r="A44" s="71" t="s">
        <v>92</v>
      </c>
      <c r="B44" s="47" t="s">
        <v>91</v>
      </c>
      <c r="C44" s="47"/>
      <c r="D44" s="121">
        <f>D45+D46+D47+D48</f>
        <v>0</v>
      </c>
      <c r="E44" s="121"/>
      <c r="F44" s="121">
        <f t="shared" ref="F44" si="17">F45+F46+F47+F48</f>
        <v>640</v>
      </c>
      <c r="G44" s="121">
        <f>G45+G46+G47+G48</f>
        <v>288.10000000000002</v>
      </c>
      <c r="H44" s="121">
        <f t="shared" ref="H44:AA44" si="18">H45+H46+H47+H48</f>
        <v>0</v>
      </c>
      <c r="I44" s="121">
        <f t="shared" si="18"/>
        <v>0</v>
      </c>
      <c r="J44" s="121">
        <f t="shared" si="18"/>
        <v>0</v>
      </c>
      <c r="K44" s="121">
        <f t="shared" si="18"/>
        <v>0</v>
      </c>
      <c r="L44" s="121">
        <f t="shared" si="18"/>
        <v>640</v>
      </c>
      <c r="M44" s="121">
        <f t="shared" si="18"/>
        <v>288.10000000000002</v>
      </c>
      <c r="N44" s="121">
        <f t="shared" si="18"/>
        <v>0</v>
      </c>
      <c r="O44" s="121">
        <f t="shared" si="18"/>
        <v>0</v>
      </c>
      <c r="P44" s="122">
        <f t="shared" si="18"/>
        <v>0</v>
      </c>
      <c r="Q44" s="121">
        <f t="shared" si="18"/>
        <v>0</v>
      </c>
      <c r="R44" s="121">
        <f t="shared" si="18"/>
        <v>636.79999999999995</v>
      </c>
      <c r="S44" s="121">
        <f t="shared" si="18"/>
        <v>288.10000000000002</v>
      </c>
      <c r="T44" s="121">
        <f t="shared" si="18"/>
        <v>0</v>
      </c>
      <c r="U44" s="121">
        <f t="shared" si="18"/>
        <v>0</v>
      </c>
      <c r="V44" s="121">
        <f t="shared" si="18"/>
        <v>0</v>
      </c>
      <c r="W44" s="121">
        <f t="shared" si="18"/>
        <v>0</v>
      </c>
      <c r="X44" s="121">
        <f t="shared" si="18"/>
        <v>636.79999999999995</v>
      </c>
      <c r="Y44" s="121">
        <f t="shared" si="18"/>
        <v>288.10000000000002</v>
      </c>
      <c r="Z44" s="121">
        <f t="shared" si="18"/>
        <v>0</v>
      </c>
      <c r="AA44" s="121">
        <f t="shared" si="18"/>
        <v>0</v>
      </c>
      <c r="AB44" s="121"/>
      <c r="AC44" s="121"/>
      <c r="AD44" s="123"/>
      <c r="AE44" s="123"/>
      <c r="AF44" s="121"/>
      <c r="AG44" s="121"/>
    </row>
    <row r="45" spans="1:33" s="124" customFormat="1" ht="177.75" customHeight="1" x14ac:dyDescent="0.3">
      <c r="A45" s="71" t="s">
        <v>94</v>
      </c>
      <c r="B45" s="47" t="s">
        <v>93</v>
      </c>
      <c r="C45" s="47" t="s">
        <v>141</v>
      </c>
      <c r="D45" s="121"/>
      <c r="E45" s="121"/>
      <c r="F45" s="121">
        <v>60</v>
      </c>
      <c r="G45" s="121"/>
      <c r="H45" s="121"/>
      <c r="I45" s="121"/>
      <c r="J45" s="121"/>
      <c r="K45" s="121"/>
      <c r="L45" s="121">
        <v>60</v>
      </c>
      <c r="M45" s="121"/>
      <c r="N45" s="121"/>
      <c r="O45" s="121"/>
      <c r="P45" s="122"/>
      <c r="Q45" s="121"/>
      <c r="R45" s="125">
        <v>56.8</v>
      </c>
      <c r="S45" s="121"/>
      <c r="T45" s="121"/>
      <c r="U45" s="121"/>
      <c r="V45" s="121"/>
      <c r="W45" s="121"/>
      <c r="X45" s="121">
        <v>56.8</v>
      </c>
      <c r="Y45" s="121"/>
      <c r="Z45" s="121"/>
      <c r="AA45" s="121"/>
      <c r="AB45" s="121" t="s">
        <v>262</v>
      </c>
      <c r="AC45" s="121" t="s">
        <v>263</v>
      </c>
      <c r="AD45" s="123">
        <v>2</v>
      </c>
      <c r="AE45" s="123">
        <v>4</v>
      </c>
      <c r="AF45" s="121" t="s">
        <v>162</v>
      </c>
      <c r="AG45" s="121" t="s">
        <v>325</v>
      </c>
    </row>
    <row r="46" spans="1:33" s="124" customFormat="1" ht="187.2" x14ac:dyDescent="0.3">
      <c r="A46" s="71" t="s">
        <v>95</v>
      </c>
      <c r="B46" s="47" t="s">
        <v>264</v>
      </c>
      <c r="C46" s="47" t="s">
        <v>141</v>
      </c>
      <c r="D46" s="121"/>
      <c r="E46" s="121"/>
      <c r="F46" s="121"/>
      <c r="G46" s="121">
        <v>288.10000000000002</v>
      </c>
      <c r="H46" s="121"/>
      <c r="I46" s="121"/>
      <c r="J46" s="121"/>
      <c r="K46" s="121"/>
      <c r="L46" s="121"/>
      <c r="M46" s="121">
        <v>288.10000000000002</v>
      </c>
      <c r="N46" s="121"/>
      <c r="O46" s="121"/>
      <c r="P46" s="122"/>
      <c r="Q46" s="121"/>
      <c r="R46" s="121"/>
      <c r="S46" s="121">
        <v>288.10000000000002</v>
      </c>
      <c r="T46" s="121"/>
      <c r="U46" s="121"/>
      <c r="V46" s="121"/>
      <c r="W46" s="121"/>
      <c r="X46" s="121"/>
      <c r="Y46" s="121">
        <v>288.10000000000002</v>
      </c>
      <c r="Z46" s="121"/>
      <c r="AA46" s="121"/>
      <c r="AB46" s="121" t="s">
        <v>265</v>
      </c>
      <c r="AC46" s="121"/>
      <c r="AD46" s="123"/>
      <c r="AE46" s="123"/>
      <c r="AF46" s="121" t="s">
        <v>162</v>
      </c>
      <c r="AG46" s="121"/>
    </row>
    <row r="47" spans="1:33" s="124" customFormat="1" ht="280.8" x14ac:dyDescent="0.3">
      <c r="A47" s="71" t="s">
        <v>96</v>
      </c>
      <c r="B47" s="47" t="s">
        <v>278</v>
      </c>
      <c r="C47" s="47" t="s">
        <v>141</v>
      </c>
      <c r="D47" s="121"/>
      <c r="E47" s="121"/>
      <c r="F47" s="121">
        <v>300</v>
      </c>
      <c r="G47" s="121"/>
      <c r="H47" s="121"/>
      <c r="I47" s="121"/>
      <c r="J47" s="121"/>
      <c r="K47" s="121"/>
      <c r="L47" s="121">
        <v>300</v>
      </c>
      <c r="M47" s="121"/>
      <c r="N47" s="121"/>
      <c r="O47" s="121"/>
      <c r="P47" s="122"/>
      <c r="Q47" s="121"/>
      <c r="R47" s="121">
        <v>300</v>
      </c>
      <c r="S47" s="121"/>
      <c r="T47" s="121"/>
      <c r="U47" s="121"/>
      <c r="V47" s="121"/>
      <c r="W47" s="121"/>
      <c r="X47" s="121">
        <v>300</v>
      </c>
      <c r="Y47" s="121"/>
      <c r="Z47" s="121"/>
      <c r="AA47" s="121"/>
      <c r="AB47" s="121" t="s">
        <v>279</v>
      </c>
      <c r="AC47" s="121" t="s">
        <v>263</v>
      </c>
      <c r="AD47" s="123">
        <v>12</v>
      </c>
      <c r="AE47" s="123">
        <v>13</v>
      </c>
      <c r="AF47" s="121" t="s">
        <v>162</v>
      </c>
      <c r="AG47" s="121"/>
    </row>
    <row r="48" spans="1:33" s="124" customFormat="1" ht="202.8" x14ac:dyDescent="0.3">
      <c r="A48" s="71" t="s">
        <v>97</v>
      </c>
      <c r="B48" s="47" t="s">
        <v>266</v>
      </c>
      <c r="C48" s="47" t="s">
        <v>141</v>
      </c>
      <c r="D48" s="121"/>
      <c r="E48" s="121"/>
      <c r="F48" s="121">
        <v>280</v>
      </c>
      <c r="G48" s="47"/>
      <c r="H48" s="121"/>
      <c r="I48" s="121"/>
      <c r="J48" s="121"/>
      <c r="K48" s="121"/>
      <c r="L48" s="121">
        <v>280</v>
      </c>
      <c r="M48" s="47"/>
      <c r="N48" s="121"/>
      <c r="O48" s="121"/>
      <c r="P48" s="122"/>
      <c r="Q48" s="121"/>
      <c r="R48" s="121">
        <v>280</v>
      </c>
      <c r="S48" s="121"/>
      <c r="T48" s="121"/>
      <c r="U48" s="121"/>
      <c r="V48" s="121"/>
      <c r="W48" s="121"/>
      <c r="X48" s="121">
        <v>280</v>
      </c>
      <c r="Y48" s="121"/>
      <c r="Z48" s="121"/>
      <c r="AA48" s="121"/>
      <c r="AB48" s="121" t="s">
        <v>280</v>
      </c>
      <c r="AC48" s="121" t="s">
        <v>263</v>
      </c>
      <c r="AD48" s="123">
        <v>16</v>
      </c>
      <c r="AE48" s="123">
        <v>20</v>
      </c>
      <c r="AF48" s="121" t="s">
        <v>162</v>
      </c>
      <c r="AG48" s="121"/>
    </row>
    <row r="49" spans="1:33" s="124" customFormat="1" ht="218.4" x14ac:dyDescent="0.3">
      <c r="A49" s="71" t="s">
        <v>98</v>
      </c>
      <c r="B49" s="47" t="s">
        <v>267</v>
      </c>
      <c r="C49" s="47" t="s">
        <v>141</v>
      </c>
      <c r="D49" s="121"/>
      <c r="E49" s="121"/>
      <c r="F49" s="121">
        <v>200</v>
      </c>
      <c r="G49" s="47"/>
      <c r="H49" s="121"/>
      <c r="I49" s="121"/>
      <c r="J49" s="121"/>
      <c r="K49" s="121"/>
      <c r="L49" s="121">
        <v>200</v>
      </c>
      <c r="M49" s="47"/>
      <c r="N49" s="121"/>
      <c r="O49" s="121"/>
      <c r="P49" s="122"/>
      <c r="Q49" s="121"/>
      <c r="R49" s="121">
        <v>200</v>
      </c>
      <c r="S49" s="121"/>
      <c r="T49" s="121"/>
      <c r="U49" s="121"/>
      <c r="V49" s="121"/>
      <c r="W49" s="121"/>
      <c r="X49" s="121">
        <v>200</v>
      </c>
      <c r="Y49" s="121"/>
      <c r="Z49" s="121"/>
      <c r="AA49" s="121"/>
      <c r="AB49" s="121" t="s">
        <v>281</v>
      </c>
      <c r="AC49" s="121" t="s">
        <v>167</v>
      </c>
      <c r="AD49" s="123">
        <v>7</v>
      </c>
      <c r="AE49" s="123">
        <v>21</v>
      </c>
      <c r="AF49" s="121" t="s">
        <v>162</v>
      </c>
      <c r="AG49" s="121"/>
    </row>
    <row r="50" spans="1:33" s="124" customFormat="1" ht="226.5" customHeight="1" x14ac:dyDescent="0.3">
      <c r="A50" s="71" t="s">
        <v>196</v>
      </c>
      <c r="B50" s="47" t="s">
        <v>330</v>
      </c>
      <c r="C50" s="133" t="s">
        <v>189</v>
      </c>
      <c r="D50" s="70">
        <v>140</v>
      </c>
      <c r="E50" s="70"/>
      <c r="F50" s="70">
        <v>60</v>
      </c>
      <c r="G50" s="70"/>
      <c r="H50" s="70"/>
      <c r="I50" s="70"/>
      <c r="J50" s="70">
        <v>140</v>
      </c>
      <c r="K50" s="72"/>
      <c r="L50" s="70">
        <v>60</v>
      </c>
      <c r="M50" s="70"/>
      <c r="N50" s="70"/>
      <c r="O50" s="70"/>
      <c r="P50" s="100">
        <v>140</v>
      </c>
      <c r="Q50" s="70"/>
      <c r="R50" s="70">
        <v>60</v>
      </c>
      <c r="S50" s="70"/>
      <c r="T50" s="70"/>
      <c r="U50" s="70"/>
      <c r="V50" s="70">
        <v>140</v>
      </c>
      <c r="W50" s="70"/>
      <c r="X50" s="70">
        <v>60</v>
      </c>
      <c r="Y50" s="70"/>
      <c r="Z50" s="70"/>
      <c r="AA50" s="70"/>
      <c r="AB50" s="130" t="s">
        <v>326</v>
      </c>
      <c r="AC50" s="73" t="s">
        <v>192</v>
      </c>
      <c r="AD50" s="73">
        <v>3</v>
      </c>
      <c r="AE50" s="73">
        <v>10</v>
      </c>
      <c r="AF50" s="73" t="s">
        <v>162</v>
      </c>
      <c r="AG50" s="73"/>
    </row>
    <row r="51" spans="1:33" s="124" customFormat="1" ht="226.5" customHeight="1" x14ac:dyDescent="0.3">
      <c r="A51" s="71" t="s">
        <v>268</v>
      </c>
      <c r="B51" s="134" t="s">
        <v>269</v>
      </c>
      <c r="C51" s="133" t="s">
        <v>141</v>
      </c>
      <c r="D51" s="70">
        <v>140</v>
      </c>
      <c r="E51" s="70"/>
      <c r="F51" s="70">
        <v>60</v>
      </c>
      <c r="G51" s="70"/>
      <c r="H51" s="70"/>
      <c r="I51" s="70"/>
      <c r="J51" s="70">
        <v>140</v>
      </c>
      <c r="K51" s="72"/>
      <c r="L51" s="70">
        <v>60</v>
      </c>
      <c r="M51" s="70"/>
      <c r="N51" s="70"/>
      <c r="O51" s="70"/>
      <c r="P51" s="100">
        <v>140</v>
      </c>
      <c r="Q51" s="70"/>
      <c r="R51" s="70">
        <v>60</v>
      </c>
      <c r="S51" s="70"/>
      <c r="T51" s="70"/>
      <c r="U51" s="70"/>
      <c r="V51" s="70">
        <v>140</v>
      </c>
      <c r="W51" s="70"/>
      <c r="X51" s="70">
        <v>60</v>
      </c>
      <c r="Y51" s="70"/>
      <c r="Z51" s="70"/>
      <c r="AA51" s="70"/>
      <c r="AB51" s="130" t="s">
        <v>326</v>
      </c>
      <c r="AC51" s="73" t="s">
        <v>263</v>
      </c>
      <c r="AD51" s="73">
        <v>3</v>
      </c>
      <c r="AE51" s="73">
        <v>3</v>
      </c>
      <c r="AF51" s="73" t="s">
        <v>162</v>
      </c>
      <c r="AG51" s="104"/>
    </row>
    <row r="52" spans="1:33" s="124" customFormat="1" ht="226.5" customHeight="1" x14ac:dyDescent="0.3">
      <c r="A52" s="71" t="s">
        <v>224</v>
      </c>
      <c r="B52" s="131" t="s">
        <v>225</v>
      </c>
      <c r="C52" s="121" t="s">
        <v>218</v>
      </c>
      <c r="D52" s="70">
        <v>420</v>
      </c>
      <c r="E52" s="70"/>
      <c r="F52" s="70">
        <v>180</v>
      </c>
      <c r="G52" s="70"/>
      <c r="H52" s="70"/>
      <c r="I52" s="70"/>
      <c r="J52" s="70">
        <v>420</v>
      </c>
      <c r="K52" s="70"/>
      <c r="L52" s="70">
        <v>180</v>
      </c>
      <c r="M52" s="70"/>
      <c r="N52" s="70"/>
      <c r="O52" s="70"/>
      <c r="P52" s="100">
        <v>420</v>
      </c>
      <c r="Q52" s="70"/>
      <c r="R52" s="70">
        <v>180</v>
      </c>
      <c r="S52" s="70"/>
      <c r="T52" s="70"/>
      <c r="U52" s="70"/>
      <c r="V52" s="70">
        <v>420</v>
      </c>
      <c r="W52" s="70"/>
      <c r="X52" s="70">
        <v>180</v>
      </c>
      <c r="Y52" s="70"/>
      <c r="Z52" s="70"/>
      <c r="AA52" s="70"/>
      <c r="AB52" s="104" t="s">
        <v>226</v>
      </c>
      <c r="AC52" s="72" t="s">
        <v>227</v>
      </c>
      <c r="AD52" s="73">
        <v>10</v>
      </c>
      <c r="AE52" s="73">
        <v>10</v>
      </c>
      <c r="AF52" s="47" t="s">
        <v>162</v>
      </c>
      <c r="AG52" s="47"/>
    </row>
    <row r="53" spans="1:33" s="21" customFormat="1" ht="23.25" customHeight="1" x14ac:dyDescent="0.3">
      <c r="A53" s="71" t="s">
        <v>100</v>
      </c>
      <c r="B53" s="168" t="s">
        <v>99</v>
      </c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70"/>
    </row>
    <row r="54" spans="1:33" s="21" customFormat="1" ht="67.5" customHeight="1" x14ac:dyDescent="0.3">
      <c r="A54" s="71"/>
      <c r="B54" s="119" t="s">
        <v>146</v>
      </c>
      <c r="C54" s="119"/>
      <c r="D54" s="121">
        <f t="shared" ref="D54:AA54" si="19">D55+D56+D58+D59+D60</f>
        <v>5085</v>
      </c>
      <c r="E54" s="121"/>
      <c r="F54" s="121">
        <f t="shared" si="19"/>
        <v>2427.1</v>
      </c>
      <c r="G54" s="121">
        <f t="shared" si="19"/>
        <v>250</v>
      </c>
      <c r="H54" s="121">
        <f t="shared" si="19"/>
        <v>0</v>
      </c>
      <c r="I54" s="121">
        <f t="shared" si="19"/>
        <v>0</v>
      </c>
      <c r="J54" s="121">
        <f t="shared" si="19"/>
        <v>5085</v>
      </c>
      <c r="K54" s="121">
        <f t="shared" si="19"/>
        <v>0</v>
      </c>
      <c r="L54" s="121">
        <f t="shared" si="19"/>
        <v>2427.1</v>
      </c>
      <c r="M54" s="121">
        <f t="shared" si="19"/>
        <v>250</v>
      </c>
      <c r="N54" s="121">
        <f t="shared" si="19"/>
        <v>0</v>
      </c>
      <c r="O54" s="121">
        <f t="shared" si="19"/>
        <v>0</v>
      </c>
      <c r="P54" s="122">
        <f>P55+P56+P58+P59+P60</f>
        <v>5080.8</v>
      </c>
      <c r="Q54" s="121">
        <f t="shared" si="19"/>
        <v>0</v>
      </c>
      <c r="R54" s="121">
        <f t="shared" si="19"/>
        <v>2426.4</v>
      </c>
      <c r="S54" s="121">
        <f t="shared" si="19"/>
        <v>250</v>
      </c>
      <c r="T54" s="121">
        <f t="shared" si="19"/>
        <v>0</v>
      </c>
      <c r="U54" s="121">
        <f t="shared" si="19"/>
        <v>0</v>
      </c>
      <c r="V54" s="121">
        <f t="shared" si="19"/>
        <v>5080.8</v>
      </c>
      <c r="W54" s="121">
        <f t="shared" si="19"/>
        <v>0</v>
      </c>
      <c r="X54" s="121">
        <f t="shared" si="19"/>
        <v>2426.4</v>
      </c>
      <c r="Y54" s="121">
        <f t="shared" si="19"/>
        <v>250</v>
      </c>
      <c r="Z54" s="121">
        <f t="shared" si="19"/>
        <v>0</v>
      </c>
      <c r="AA54" s="121">
        <f t="shared" si="19"/>
        <v>0</v>
      </c>
      <c r="AB54" s="121"/>
      <c r="AC54" s="121"/>
      <c r="AD54" s="123"/>
      <c r="AE54" s="123"/>
      <c r="AF54" s="121"/>
      <c r="AG54" s="121"/>
    </row>
    <row r="55" spans="1:33" s="124" customFormat="1" ht="171.6" x14ac:dyDescent="0.3">
      <c r="A55" s="71" t="s">
        <v>172</v>
      </c>
      <c r="B55" s="47" t="s">
        <v>175</v>
      </c>
      <c r="C55" s="47" t="s">
        <v>188</v>
      </c>
      <c r="D55" s="121">
        <v>3733.3</v>
      </c>
      <c r="E55" s="121"/>
      <c r="F55" s="121">
        <v>1600</v>
      </c>
      <c r="G55" s="47"/>
      <c r="H55" s="121"/>
      <c r="I55" s="121"/>
      <c r="J55" s="121">
        <v>3733.3</v>
      </c>
      <c r="K55" s="121"/>
      <c r="L55" s="121">
        <v>1600</v>
      </c>
      <c r="M55" s="47"/>
      <c r="N55" s="121"/>
      <c r="O55" s="121"/>
      <c r="P55" s="122">
        <v>3729.8</v>
      </c>
      <c r="Q55" s="121"/>
      <c r="R55" s="121">
        <v>1599.5</v>
      </c>
      <c r="S55" s="121"/>
      <c r="T55" s="121"/>
      <c r="U55" s="121"/>
      <c r="V55" s="121">
        <v>3729.8</v>
      </c>
      <c r="W55" s="121"/>
      <c r="X55" s="121">
        <v>1599.5</v>
      </c>
      <c r="Y55" s="121"/>
      <c r="Z55" s="121"/>
      <c r="AA55" s="121"/>
      <c r="AB55" s="121" t="s">
        <v>185</v>
      </c>
      <c r="AC55" s="121" t="s">
        <v>183</v>
      </c>
      <c r="AD55" s="123" t="s">
        <v>184</v>
      </c>
      <c r="AE55" s="155" t="s">
        <v>378</v>
      </c>
      <c r="AF55" s="121" t="s">
        <v>162</v>
      </c>
      <c r="AG55" s="121" t="s">
        <v>320</v>
      </c>
    </row>
    <row r="56" spans="1:33" s="124" customFormat="1" ht="124.8" x14ac:dyDescent="0.3">
      <c r="A56" s="71" t="s">
        <v>174</v>
      </c>
      <c r="B56" s="47" t="s">
        <v>173</v>
      </c>
      <c r="C56" s="47" t="s">
        <v>188</v>
      </c>
      <c r="D56" s="121">
        <v>1166.7</v>
      </c>
      <c r="E56" s="121"/>
      <c r="F56" s="121">
        <v>500</v>
      </c>
      <c r="G56" s="47"/>
      <c r="H56" s="121"/>
      <c r="I56" s="121"/>
      <c r="J56" s="121">
        <v>1166.7</v>
      </c>
      <c r="K56" s="121"/>
      <c r="L56" s="121">
        <v>500</v>
      </c>
      <c r="M56" s="47"/>
      <c r="N56" s="121"/>
      <c r="O56" s="121"/>
      <c r="P56" s="122">
        <v>1166</v>
      </c>
      <c r="Q56" s="121"/>
      <c r="R56" s="121">
        <v>500</v>
      </c>
      <c r="S56" s="121"/>
      <c r="T56" s="121"/>
      <c r="U56" s="121"/>
      <c r="V56" s="121">
        <v>1166</v>
      </c>
      <c r="W56" s="121"/>
      <c r="X56" s="121">
        <v>500</v>
      </c>
      <c r="Y56" s="121"/>
      <c r="Z56" s="121"/>
      <c r="AA56" s="121"/>
      <c r="AB56" s="121" t="s">
        <v>186</v>
      </c>
      <c r="AC56" s="73" t="s">
        <v>187</v>
      </c>
      <c r="AD56" s="73">
        <v>65</v>
      </c>
      <c r="AE56" s="156">
        <v>83</v>
      </c>
      <c r="AF56" s="104" t="s">
        <v>162</v>
      </c>
      <c r="AG56" s="104" t="s">
        <v>321</v>
      </c>
    </row>
    <row r="57" spans="1:33" s="21" customFormat="1" ht="116.25" customHeight="1" x14ac:dyDescent="0.3">
      <c r="A57" s="71" t="s">
        <v>101</v>
      </c>
      <c r="B57" s="47" t="s">
        <v>178</v>
      </c>
      <c r="C57" s="47" t="s">
        <v>142</v>
      </c>
      <c r="D57" s="121">
        <f>D58+D59+D60</f>
        <v>185</v>
      </c>
      <c r="E57" s="121"/>
      <c r="F57" s="121">
        <f>F58+F59+F60</f>
        <v>327.10000000000002</v>
      </c>
      <c r="G57" s="121">
        <f t="shared" ref="G57:AA57" si="20">G58+G59+G60</f>
        <v>250</v>
      </c>
      <c r="H57" s="121">
        <f t="shared" si="20"/>
        <v>0</v>
      </c>
      <c r="I57" s="121">
        <f t="shared" si="20"/>
        <v>0</v>
      </c>
      <c r="J57" s="121">
        <f t="shared" si="20"/>
        <v>185</v>
      </c>
      <c r="K57" s="121">
        <f t="shared" si="20"/>
        <v>0</v>
      </c>
      <c r="L57" s="121">
        <f t="shared" si="20"/>
        <v>327.10000000000002</v>
      </c>
      <c r="M57" s="121">
        <f t="shared" si="20"/>
        <v>250</v>
      </c>
      <c r="N57" s="121">
        <f t="shared" si="20"/>
        <v>0</v>
      </c>
      <c r="O57" s="121">
        <f t="shared" si="20"/>
        <v>0</v>
      </c>
      <c r="P57" s="122">
        <f>P58+P59+P60</f>
        <v>185</v>
      </c>
      <c r="Q57" s="121">
        <f t="shared" si="20"/>
        <v>0</v>
      </c>
      <c r="R57" s="121">
        <f t="shared" si="20"/>
        <v>326.89999999999998</v>
      </c>
      <c r="S57" s="121">
        <f t="shared" si="20"/>
        <v>250</v>
      </c>
      <c r="T57" s="121">
        <f t="shared" si="20"/>
        <v>0</v>
      </c>
      <c r="U57" s="121">
        <f t="shared" si="20"/>
        <v>0</v>
      </c>
      <c r="V57" s="121">
        <f t="shared" si="20"/>
        <v>185</v>
      </c>
      <c r="W57" s="121">
        <f t="shared" si="20"/>
        <v>0</v>
      </c>
      <c r="X57" s="121">
        <f t="shared" si="20"/>
        <v>326.89999999999998</v>
      </c>
      <c r="Y57" s="121">
        <f t="shared" si="20"/>
        <v>250</v>
      </c>
      <c r="Z57" s="121">
        <f t="shared" si="20"/>
        <v>0</v>
      </c>
      <c r="AA57" s="121">
        <f t="shared" si="20"/>
        <v>0</v>
      </c>
      <c r="AB57" s="121"/>
      <c r="AC57" s="121"/>
      <c r="AD57" s="123"/>
      <c r="AE57" s="123"/>
      <c r="AF57" s="121"/>
      <c r="AG57" s="121"/>
    </row>
    <row r="58" spans="1:33" s="124" customFormat="1" ht="218.4" x14ac:dyDescent="0.3">
      <c r="A58" s="71" t="s">
        <v>177</v>
      </c>
      <c r="B58" s="134" t="s">
        <v>176</v>
      </c>
      <c r="C58" s="47" t="s">
        <v>142</v>
      </c>
      <c r="D58" s="72"/>
      <c r="E58" s="72"/>
      <c r="F58" s="70">
        <v>147.1</v>
      </c>
      <c r="G58" s="70">
        <v>250</v>
      </c>
      <c r="H58" s="72"/>
      <c r="I58" s="72"/>
      <c r="J58" s="72"/>
      <c r="K58" s="72"/>
      <c r="L58" s="70">
        <v>147.1</v>
      </c>
      <c r="M58" s="70">
        <v>250</v>
      </c>
      <c r="N58" s="72"/>
      <c r="O58" s="72"/>
      <c r="P58" s="106"/>
      <c r="Q58" s="72"/>
      <c r="R58" s="72">
        <v>147.1</v>
      </c>
      <c r="S58" s="70">
        <v>250</v>
      </c>
      <c r="T58" s="72"/>
      <c r="U58" s="72"/>
      <c r="V58" s="72"/>
      <c r="W58" s="72"/>
      <c r="X58" s="72">
        <v>147.1</v>
      </c>
      <c r="Y58" s="70">
        <v>250</v>
      </c>
      <c r="Z58" s="72"/>
      <c r="AA58" s="72"/>
      <c r="AB58" s="47" t="s">
        <v>181</v>
      </c>
      <c r="AC58" s="47" t="s">
        <v>157</v>
      </c>
      <c r="AD58" s="47">
        <v>70</v>
      </c>
      <c r="AE58" s="72">
        <v>70</v>
      </c>
      <c r="AF58" s="72" t="s">
        <v>162</v>
      </c>
      <c r="AG58" s="47"/>
    </row>
    <row r="59" spans="1:33" s="124" customFormat="1" ht="171.6" x14ac:dyDescent="0.3">
      <c r="A59" s="71" t="s">
        <v>179</v>
      </c>
      <c r="B59" s="134" t="s">
        <v>180</v>
      </c>
      <c r="C59" s="47" t="s">
        <v>142</v>
      </c>
      <c r="D59" s="72"/>
      <c r="E59" s="72"/>
      <c r="F59" s="70">
        <v>100</v>
      </c>
      <c r="G59" s="70"/>
      <c r="H59" s="72"/>
      <c r="I59" s="72"/>
      <c r="J59" s="72"/>
      <c r="K59" s="72"/>
      <c r="L59" s="70">
        <v>100</v>
      </c>
      <c r="M59" s="70"/>
      <c r="N59" s="72"/>
      <c r="O59" s="72"/>
      <c r="P59" s="100"/>
      <c r="Q59" s="72"/>
      <c r="R59" s="70">
        <v>100</v>
      </c>
      <c r="S59" s="70"/>
      <c r="T59" s="72"/>
      <c r="U59" s="72"/>
      <c r="V59" s="72"/>
      <c r="W59" s="72"/>
      <c r="X59" s="70">
        <v>100</v>
      </c>
      <c r="Y59" s="70"/>
      <c r="Z59" s="72"/>
      <c r="AA59" s="72"/>
      <c r="AB59" s="47" t="s">
        <v>182</v>
      </c>
      <c r="AC59" s="47" t="s">
        <v>157</v>
      </c>
      <c r="AD59" s="47">
        <v>50</v>
      </c>
      <c r="AE59" s="47">
        <v>50</v>
      </c>
      <c r="AF59" s="47" t="s">
        <v>162</v>
      </c>
      <c r="AG59" s="72"/>
    </row>
    <row r="60" spans="1:33" s="124" customFormat="1" ht="140.4" x14ac:dyDescent="0.3">
      <c r="A60" s="71" t="s">
        <v>193</v>
      </c>
      <c r="B60" s="47" t="s">
        <v>195</v>
      </c>
      <c r="C60" s="133" t="s">
        <v>189</v>
      </c>
      <c r="D60" s="70">
        <v>185</v>
      </c>
      <c r="E60" s="70"/>
      <c r="F60" s="70">
        <v>80</v>
      </c>
      <c r="G60" s="70"/>
      <c r="H60" s="70"/>
      <c r="I60" s="70"/>
      <c r="J60" s="70">
        <v>185</v>
      </c>
      <c r="K60" s="72"/>
      <c r="L60" s="70">
        <v>80</v>
      </c>
      <c r="M60" s="70"/>
      <c r="N60" s="70"/>
      <c r="O60" s="70"/>
      <c r="P60" s="100">
        <v>185</v>
      </c>
      <c r="Q60" s="70"/>
      <c r="R60" s="70">
        <v>79.8</v>
      </c>
      <c r="S60" s="70"/>
      <c r="T60" s="70"/>
      <c r="U60" s="70"/>
      <c r="V60" s="70">
        <v>185</v>
      </c>
      <c r="W60" s="70"/>
      <c r="X60" s="70">
        <v>79.8</v>
      </c>
      <c r="Y60" s="70"/>
      <c r="Z60" s="70"/>
      <c r="AA60" s="70"/>
      <c r="AB60" s="130" t="s">
        <v>194</v>
      </c>
      <c r="AC60" s="73" t="s">
        <v>157</v>
      </c>
      <c r="AD60" s="73">
        <v>70</v>
      </c>
      <c r="AE60" s="73">
        <v>100</v>
      </c>
      <c r="AF60" s="73" t="s">
        <v>162</v>
      </c>
      <c r="AG60" s="47"/>
    </row>
    <row r="61" spans="1:33" s="21" customFormat="1" ht="21" customHeight="1" x14ac:dyDescent="0.3">
      <c r="A61" s="71" t="s">
        <v>103</v>
      </c>
      <c r="B61" s="168" t="s">
        <v>102</v>
      </c>
      <c r="C61" s="169"/>
      <c r="D61" s="169"/>
      <c r="E61" s="169"/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  <c r="AD61" s="169"/>
      <c r="AE61" s="169"/>
      <c r="AF61" s="169"/>
      <c r="AG61" s="170"/>
    </row>
    <row r="62" spans="1:33" s="21" customFormat="1" ht="67.5" customHeight="1" x14ac:dyDescent="0.3">
      <c r="A62" s="71"/>
      <c r="B62" s="119" t="s">
        <v>145</v>
      </c>
      <c r="C62" s="119"/>
      <c r="D62" s="121">
        <f>D63+D65+D66+D67+D68+D69+D70+D71+D72+D73+D75+D76++D77+D78+D80+D81+D82</f>
        <v>0</v>
      </c>
      <c r="E62" s="121"/>
      <c r="F62" s="121">
        <f>F63+F65+F66+F67+F68+F69+F70+F71+F72+F73+F75+F76++F77+F78+F80+F81+F82</f>
        <v>9374</v>
      </c>
      <c r="G62" s="121">
        <f>G63+G65+G66+G67+G68+G69+G70+G71+G72+G73+G75+G76++G77+G78+G80+G81+G82</f>
        <v>619.6</v>
      </c>
      <c r="H62" s="121">
        <f t="shared" ref="H62:K62" si="21">H63+H65+H66+H67+H68+H69+H70+H71+H72+H73+H75+H76++H77+H78+H80+H81+H82</f>
        <v>0</v>
      </c>
      <c r="I62" s="121">
        <f t="shared" si="21"/>
        <v>0</v>
      </c>
      <c r="J62" s="121">
        <f t="shared" si="21"/>
        <v>0</v>
      </c>
      <c r="K62" s="121">
        <f t="shared" si="21"/>
        <v>0</v>
      </c>
      <c r="L62" s="121">
        <f>L63+L65+L66+L67+L68+L69+L70+L71+L72+L73+L75+L76++L77+L78+L80+L81+L82</f>
        <v>9374</v>
      </c>
      <c r="M62" s="121">
        <f>M63+M65+M66+M67+M68+M69+M70+M71+M72+M73+M75+M76++M77+M78+M80+M81+M82</f>
        <v>619.6</v>
      </c>
      <c r="N62" s="121">
        <f t="shared" ref="N62:X62" si="22">N63+N65+N66+N67+N68+N69+N70+N71+N72+N73+N75+N76++N77+N78+N80+N81+N82</f>
        <v>0</v>
      </c>
      <c r="O62" s="121">
        <f t="shared" si="22"/>
        <v>0</v>
      </c>
      <c r="P62" s="122"/>
      <c r="Q62" s="121">
        <f t="shared" si="22"/>
        <v>0</v>
      </c>
      <c r="R62" s="121">
        <f t="shared" si="22"/>
        <v>9132.7000000000007</v>
      </c>
      <c r="S62" s="121">
        <f t="shared" si="22"/>
        <v>619.4</v>
      </c>
      <c r="T62" s="121">
        <f t="shared" si="22"/>
        <v>0</v>
      </c>
      <c r="U62" s="121">
        <f t="shared" si="22"/>
        <v>0</v>
      </c>
      <c r="V62" s="121">
        <f t="shared" si="22"/>
        <v>0</v>
      </c>
      <c r="W62" s="121">
        <f t="shared" si="22"/>
        <v>0</v>
      </c>
      <c r="X62" s="121">
        <f t="shared" si="22"/>
        <v>9132.7000000000007</v>
      </c>
      <c r="Y62" s="121">
        <f>Y63+Y65+Y66+Y67+Y68+Y69+Y70+Y71+Y72+Y73+Y75+Y76++Y77+Y78+Y80+Y81+Y82</f>
        <v>619.4</v>
      </c>
      <c r="Z62" s="121">
        <f t="shared" ref="Z62:AA62" si="23">Z63+Z65+Z66+Z67+Z68+Z69+Z70+Z71+Z72+Z73+Z75+Z76++Z77+Z78+Z80+Z81+Z82</f>
        <v>0</v>
      </c>
      <c r="AA62" s="121">
        <f t="shared" si="23"/>
        <v>0</v>
      </c>
      <c r="AB62" s="121"/>
      <c r="AC62" s="121"/>
      <c r="AD62" s="123"/>
      <c r="AE62" s="123"/>
      <c r="AF62" s="121"/>
      <c r="AG62" s="121"/>
    </row>
    <row r="63" spans="1:33" s="124" customFormat="1" ht="193.5" customHeight="1" x14ac:dyDescent="0.3">
      <c r="A63" s="71" t="s">
        <v>105</v>
      </c>
      <c r="B63" s="47" t="s">
        <v>104</v>
      </c>
      <c r="C63" s="47" t="s">
        <v>141</v>
      </c>
      <c r="D63" s="121"/>
      <c r="E63" s="121"/>
      <c r="F63" s="121">
        <v>2700</v>
      </c>
      <c r="G63" s="47"/>
      <c r="H63" s="121"/>
      <c r="I63" s="132"/>
      <c r="J63" s="121"/>
      <c r="K63" s="121"/>
      <c r="L63" s="121">
        <v>2700</v>
      </c>
      <c r="M63" s="47"/>
      <c r="N63" s="121"/>
      <c r="O63" s="121"/>
      <c r="P63" s="122"/>
      <c r="Q63" s="121"/>
      <c r="R63" s="121">
        <v>2700</v>
      </c>
      <c r="S63" s="121"/>
      <c r="T63" s="121"/>
      <c r="U63" s="121"/>
      <c r="V63" s="121"/>
      <c r="W63" s="121"/>
      <c r="X63" s="121">
        <v>2700</v>
      </c>
      <c r="Y63" s="121"/>
      <c r="Z63" s="121"/>
      <c r="AA63" s="121"/>
      <c r="AB63" s="121" t="s">
        <v>327</v>
      </c>
      <c r="AC63" s="121" t="s">
        <v>263</v>
      </c>
      <c r="AD63" s="123">
        <v>1000</v>
      </c>
      <c r="AE63" s="123">
        <v>1118</v>
      </c>
      <c r="AF63" s="121" t="s">
        <v>162</v>
      </c>
      <c r="AG63" s="121"/>
    </row>
    <row r="64" spans="1:33" s="21" customFormat="1" ht="81.75" customHeight="1" x14ac:dyDescent="0.3">
      <c r="A64" s="71" t="s">
        <v>107</v>
      </c>
      <c r="B64" s="47" t="s">
        <v>106</v>
      </c>
      <c r="C64" s="47"/>
      <c r="D64" s="121">
        <f>D65+D66+D67+D68+D69+D70+D71+D72+D73</f>
        <v>0</v>
      </c>
      <c r="E64" s="121"/>
      <c r="F64" s="121">
        <f>F65+F66+F67+F68+F69+F70+F71+F72+F73</f>
        <v>1514</v>
      </c>
      <c r="G64" s="121">
        <f t="shared" ref="G64:AA64" si="24">G65+G66+G67+G68+G69+G70+G71+G72+G73</f>
        <v>274.3</v>
      </c>
      <c r="H64" s="121">
        <f t="shared" si="24"/>
        <v>0</v>
      </c>
      <c r="I64" s="121">
        <f t="shared" si="24"/>
        <v>0</v>
      </c>
      <c r="J64" s="121">
        <f t="shared" si="24"/>
        <v>0</v>
      </c>
      <c r="K64" s="121">
        <f t="shared" si="24"/>
        <v>0</v>
      </c>
      <c r="L64" s="121">
        <f t="shared" si="24"/>
        <v>1514</v>
      </c>
      <c r="M64" s="121">
        <f t="shared" si="24"/>
        <v>274.3</v>
      </c>
      <c r="N64" s="121">
        <f t="shared" si="24"/>
        <v>0</v>
      </c>
      <c r="O64" s="121">
        <f t="shared" si="24"/>
        <v>0</v>
      </c>
      <c r="P64" s="122">
        <f t="shared" si="24"/>
        <v>0</v>
      </c>
      <c r="Q64" s="121">
        <f t="shared" si="24"/>
        <v>0</v>
      </c>
      <c r="R64" s="121">
        <f t="shared" si="24"/>
        <v>1467.2000000000003</v>
      </c>
      <c r="S64" s="121">
        <f t="shared" si="24"/>
        <v>274.2</v>
      </c>
      <c r="T64" s="121">
        <f t="shared" si="24"/>
        <v>0</v>
      </c>
      <c r="U64" s="121">
        <f t="shared" si="24"/>
        <v>0</v>
      </c>
      <c r="V64" s="121">
        <f t="shared" si="24"/>
        <v>0</v>
      </c>
      <c r="W64" s="121">
        <f t="shared" si="24"/>
        <v>0</v>
      </c>
      <c r="X64" s="121">
        <f t="shared" si="24"/>
        <v>1467.2000000000003</v>
      </c>
      <c r="Y64" s="121">
        <f t="shared" si="24"/>
        <v>274.2</v>
      </c>
      <c r="Z64" s="121">
        <f t="shared" si="24"/>
        <v>0</v>
      </c>
      <c r="AA64" s="121">
        <f t="shared" si="24"/>
        <v>0</v>
      </c>
      <c r="AB64" s="121"/>
      <c r="AC64" s="121"/>
      <c r="AD64" s="123"/>
      <c r="AE64" s="123"/>
      <c r="AF64" s="121"/>
      <c r="AG64" s="132"/>
    </row>
    <row r="65" spans="1:33" s="124" customFormat="1" ht="150.75" customHeight="1" x14ac:dyDescent="0.3">
      <c r="A65" s="71" t="s">
        <v>109</v>
      </c>
      <c r="B65" s="47" t="s">
        <v>108</v>
      </c>
      <c r="C65" s="47" t="s">
        <v>142</v>
      </c>
      <c r="D65" s="121"/>
      <c r="E65" s="121"/>
      <c r="F65" s="70">
        <v>595</v>
      </c>
      <c r="G65" s="70"/>
      <c r="H65" s="72"/>
      <c r="I65" s="72"/>
      <c r="J65" s="72"/>
      <c r="K65" s="72"/>
      <c r="L65" s="70">
        <v>595</v>
      </c>
      <c r="M65" s="70"/>
      <c r="N65" s="72"/>
      <c r="O65" s="72"/>
      <c r="P65" s="100"/>
      <c r="Q65" s="72"/>
      <c r="R65" s="70">
        <v>593.1</v>
      </c>
      <c r="S65" s="70"/>
      <c r="T65" s="72"/>
      <c r="U65" s="72"/>
      <c r="V65" s="72"/>
      <c r="W65" s="72"/>
      <c r="X65" s="70">
        <v>593.1</v>
      </c>
      <c r="Y65" s="70"/>
      <c r="Z65" s="72"/>
      <c r="AA65" s="72"/>
      <c r="AB65" s="47" t="s">
        <v>203</v>
      </c>
      <c r="AC65" s="47" t="s">
        <v>157</v>
      </c>
      <c r="AD65" s="47">
        <v>35</v>
      </c>
      <c r="AE65" s="47">
        <v>35</v>
      </c>
      <c r="AF65" s="72" t="s">
        <v>162</v>
      </c>
      <c r="AG65" s="47" t="s">
        <v>375</v>
      </c>
    </row>
    <row r="66" spans="1:33" s="124" customFormat="1" ht="132.75" customHeight="1" x14ac:dyDescent="0.3">
      <c r="A66" s="71" t="s">
        <v>111</v>
      </c>
      <c r="B66" s="47" t="s">
        <v>110</v>
      </c>
      <c r="C66" s="47" t="s">
        <v>142</v>
      </c>
      <c r="D66" s="121"/>
      <c r="E66" s="121"/>
      <c r="F66" s="70">
        <v>615</v>
      </c>
      <c r="G66" s="72"/>
      <c r="H66" s="72"/>
      <c r="I66" s="72"/>
      <c r="J66" s="72"/>
      <c r="K66" s="72"/>
      <c r="L66" s="70">
        <v>615</v>
      </c>
      <c r="M66" s="72"/>
      <c r="N66" s="72"/>
      <c r="O66" s="72"/>
      <c r="P66" s="100"/>
      <c r="Q66" s="72"/>
      <c r="R66" s="70">
        <v>614.70000000000005</v>
      </c>
      <c r="S66" s="72"/>
      <c r="T66" s="72"/>
      <c r="U66" s="72"/>
      <c r="V66" s="72"/>
      <c r="W66" s="73"/>
      <c r="X66" s="70">
        <v>614.70000000000005</v>
      </c>
      <c r="Y66" s="72"/>
      <c r="Z66" s="73"/>
      <c r="AA66" s="72"/>
      <c r="AB66" s="47" t="s">
        <v>204</v>
      </c>
      <c r="AC66" s="47" t="s">
        <v>157</v>
      </c>
      <c r="AD66" s="47">
        <v>350</v>
      </c>
      <c r="AE66" s="47">
        <v>350</v>
      </c>
      <c r="AF66" s="47" t="s">
        <v>162</v>
      </c>
      <c r="AG66" s="47" t="s">
        <v>318</v>
      </c>
    </row>
    <row r="67" spans="1:33" s="124" customFormat="1" ht="227.25" customHeight="1" x14ac:dyDescent="0.3">
      <c r="A67" s="135" t="s">
        <v>113</v>
      </c>
      <c r="B67" s="130" t="s">
        <v>112</v>
      </c>
      <c r="C67" s="47" t="s">
        <v>142</v>
      </c>
      <c r="D67" s="136"/>
      <c r="E67" s="136"/>
      <c r="F67" s="70">
        <v>50</v>
      </c>
      <c r="G67" s="72"/>
      <c r="H67" s="72"/>
      <c r="I67" s="72"/>
      <c r="J67" s="72"/>
      <c r="K67" s="72"/>
      <c r="L67" s="70">
        <v>50</v>
      </c>
      <c r="M67" s="72"/>
      <c r="N67" s="72"/>
      <c r="O67" s="72"/>
      <c r="P67" s="100"/>
      <c r="Q67" s="72"/>
      <c r="R67" s="70">
        <v>50</v>
      </c>
      <c r="S67" s="70"/>
      <c r="T67" s="72"/>
      <c r="U67" s="72"/>
      <c r="V67" s="72"/>
      <c r="W67" s="73"/>
      <c r="X67" s="70">
        <v>50</v>
      </c>
      <c r="Y67" s="70"/>
      <c r="Z67" s="73"/>
      <c r="AA67" s="72"/>
      <c r="AB67" s="47" t="s">
        <v>205</v>
      </c>
      <c r="AC67" s="47" t="s">
        <v>157</v>
      </c>
      <c r="AD67" s="47">
        <v>70</v>
      </c>
      <c r="AE67" s="47">
        <v>70</v>
      </c>
      <c r="AF67" s="73" t="s">
        <v>162</v>
      </c>
      <c r="AG67" s="47"/>
    </row>
    <row r="68" spans="1:33" s="124" customFormat="1" ht="164.25" customHeight="1" x14ac:dyDescent="0.3">
      <c r="A68" s="71" t="s">
        <v>115</v>
      </c>
      <c r="B68" s="47" t="s">
        <v>119</v>
      </c>
      <c r="C68" s="47" t="s">
        <v>142</v>
      </c>
      <c r="D68" s="121"/>
      <c r="E68" s="121"/>
      <c r="F68" s="70">
        <v>50</v>
      </c>
      <c r="G68" s="72"/>
      <c r="H68" s="70"/>
      <c r="I68" s="72"/>
      <c r="J68" s="72"/>
      <c r="K68" s="72"/>
      <c r="L68" s="70">
        <v>50</v>
      </c>
      <c r="M68" s="72"/>
      <c r="N68" s="70"/>
      <c r="O68" s="114"/>
      <c r="P68" s="100"/>
      <c r="Q68" s="72"/>
      <c r="R68" s="72">
        <v>49.4</v>
      </c>
      <c r="S68" s="72"/>
      <c r="T68" s="72"/>
      <c r="U68" s="72"/>
      <c r="V68" s="72"/>
      <c r="W68" s="72"/>
      <c r="X68" s="72">
        <v>49.4</v>
      </c>
      <c r="Y68" s="72"/>
      <c r="Z68" s="72"/>
      <c r="AA68" s="72"/>
      <c r="AB68" s="47" t="s">
        <v>206</v>
      </c>
      <c r="AC68" s="47" t="s">
        <v>157</v>
      </c>
      <c r="AD68" s="47">
        <v>70</v>
      </c>
      <c r="AE68" s="72">
        <v>70</v>
      </c>
      <c r="AF68" s="72" t="s">
        <v>162</v>
      </c>
      <c r="AG68" s="47" t="s">
        <v>319</v>
      </c>
    </row>
    <row r="69" spans="1:33" s="124" customFormat="1" ht="146.25" customHeight="1" x14ac:dyDescent="0.3">
      <c r="A69" s="71" t="s">
        <v>117</v>
      </c>
      <c r="B69" s="47" t="s">
        <v>116</v>
      </c>
      <c r="C69" s="47" t="s">
        <v>142</v>
      </c>
      <c r="D69" s="121"/>
      <c r="E69" s="126"/>
      <c r="F69" s="107">
        <v>30</v>
      </c>
      <c r="G69" s="145"/>
      <c r="H69" s="145"/>
      <c r="I69" s="145"/>
      <c r="J69" s="145"/>
      <c r="K69" s="145"/>
      <c r="L69" s="107">
        <v>30</v>
      </c>
      <c r="M69" s="145"/>
      <c r="N69" s="145"/>
      <c r="O69" s="145"/>
      <c r="P69" s="146"/>
      <c r="Q69" s="145"/>
      <c r="R69" s="107">
        <v>30</v>
      </c>
      <c r="S69" s="145"/>
      <c r="T69" s="145"/>
      <c r="U69" s="145"/>
      <c r="V69" s="145"/>
      <c r="W69" s="147"/>
      <c r="X69" s="108">
        <v>30</v>
      </c>
      <c r="Y69" s="116"/>
      <c r="Z69" s="108"/>
      <c r="AA69" s="116"/>
      <c r="AB69" s="47" t="s">
        <v>207</v>
      </c>
      <c r="AC69" s="47" t="s">
        <v>157</v>
      </c>
      <c r="AD69" s="47">
        <v>50</v>
      </c>
      <c r="AE69" s="47">
        <v>50</v>
      </c>
      <c r="AF69" s="73" t="s">
        <v>162</v>
      </c>
      <c r="AG69" s="47"/>
    </row>
    <row r="70" spans="1:33" s="124" customFormat="1" ht="291" customHeight="1" x14ac:dyDescent="0.3">
      <c r="A70" s="71" t="s">
        <v>118</v>
      </c>
      <c r="B70" s="47" t="s">
        <v>270</v>
      </c>
      <c r="C70" s="47" t="s">
        <v>141</v>
      </c>
      <c r="D70" s="121"/>
      <c r="E70" s="121"/>
      <c r="F70" s="121">
        <v>130</v>
      </c>
      <c r="G70" s="121"/>
      <c r="H70" s="121"/>
      <c r="I70" s="132"/>
      <c r="J70" s="121"/>
      <c r="K70" s="121"/>
      <c r="L70" s="121">
        <v>130</v>
      </c>
      <c r="M70" s="121"/>
      <c r="N70" s="121"/>
      <c r="O70" s="121"/>
      <c r="P70" s="122"/>
      <c r="Q70" s="121"/>
      <c r="R70" s="121">
        <v>130</v>
      </c>
      <c r="S70" s="121"/>
      <c r="T70" s="121"/>
      <c r="U70" s="121"/>
      <c r="V70" s="121"/>
      <c r="W70" s="121"/>
      <c r="X70" s="121">
        <v>130</v>
      </c>
      <c r="Y70" s="121"/>
      <c r="Z70" s="121"/>
      <c r="AA70" s="121"/>
      <c r="AB70" s="121" t="s">
        <v>282</v>
      </c>
      <c r="AC70" s="121" t="s">
        <v>157</v>
      </c>
      <c r="AD70" s="123">
        <v>70</v>
      </c>
      <c r="AE70" s="123">
        <v>70</v>
      </c>
      <c r="AF70" s="121" t="s">
        <v>162</v>
      </c>
      <c r="AG70" s="132"/>
    </row>
    <row r="71" spans="1:33" s="124" customFormat="1" ht="214.5" customHeight="1" x14ac:dyDescent="0.3">
      <c r="A71" s="71" t="s">
        <v>120</v>
      </c>
      <c r="B71" s="47" t="s">
        <v>373</v>
      </c>
      <c r="C71" s="47" t="s">
        <v>142</v>
      </c>
      <c r="D71" s="121"/>
      <c r="E71" s="121"/>
      <c r="F71" s="70">
        <v>44</v>
      </c>
      <c r="G71" s="72"/>
      <c r="H71" s="101"/>
      <c r="I71" s="101"/>
      <c r="J71" s="101"/>
      <c r="K71" s="101"/>
      <c r="L71" s="101">
        <v>44</v>
      </c>
      <c r="M71" s="101"/>
      <c r="N71" s="101"/>
      <c r="O71" s="101"/>
      <c r="P71" s="100"/>
      <c r="Q71" s="101"/>
      <c r="R71" s="101">
        <v>0</v>
      </c>
      <c r="S71" s="101"/>
      <c r="T71" s="101"/>
      <c r="U71" s="101"/>
      <c r="V71" s="101"/>
      <c r="W71" s="101"/>
      <c r="X71" s="101">
        <v>0</v>
      </c>
      <c r="Y71" s="101"/>
      <c r="Z71" s="101"/>
      <c r="AA71" s="101"/>
      <c r="AB71" s="47" t="s">
        <v>208</v>
      </c>
      <c r="AC71" s="105" t="s">
        <v>157</v>
      </c>
      <c r="AD71" s="105">
        <v>70</v>
      </c>
      <c r="AE71" s="72">
        <v>0</v>
      </c>
      <c r="AF71" s="72" t="s">
        <v>158</v>
      </c>
      <c r="AG71" s="154" t="s">
        <v>379</v>
      </c>
    </row>
    <row r="72" spans="1:33" s="124" customFormat="1" ht="156" x14ac:dyDescent="0.3">
      <c r="A72" s="71" t="s">
        <v>121</v>
      </c>
      <c r="B72" s="47" t="s">
        <v>209</v>
      </c>
      <c r="C72" s="47" t="s">
        <v>142</v>
      </c>
      <c r="D72" s="121"/>
      <c r="E72" s="121"/>
      <c r="F72" s="70"/>
      <c r="G72" s="70">
        <v>55</v>
      </c>
      <c r="H72" s="72"/>
      <c r="I72" s="72"/>
      <c r="J72" s="72"/>
      <c r="K72" s="72"/>
      <c r="L72" s="70"/>
      <c r="M72" s="70">
        <v>55</v>
      </c>
      <c r="N72" s="72"/>
      <c r="O72" s="72"/>
      <c r="P72" s="100"/>
      <c r="Q72" s="72"/>
      <c r="R72" s="72"/>
      <c r="S72" s="101">
        <v>55</v>
      </c>
      <c r="T72" s="101"/>
      <c r="U72" s="101"/>
      <c r="V72" s="101"/>
      <c r="W72" s="101"/>
      <c r="X72" s="101"/>
      <c r="Y72" s="101">
        <v>55</v>
      </c>
      <c r="Z72" s="101"/>
      <c r="AA72" s="101"/>
      <c r="AB72" s="131" t="s">
        <v>210</v>
      </c>
      <c r="AC72" s="47"/>
      <c r="AD72" s="47"/>
      <c r="AE72" s="123"/>
      <c r="AF72" s="121" t="s">
        <v>162</v>
      </c>
      <c r="AG72" s="132"/>
    </row>
    <row r="73" spans="1:33" s="124" customFormat="1" ht="273" customHeight="1" x14ac:dyDescent="0.3">
      <c r="A73" s="71" t="s">
        <v>123</v>
      </c>
      <c r="B73" s="47" t="s">
        <v>122</v>
      </c>
      <c r="C73" s="47" t="s">
        <v>142</v>
      </c>
      <c r="D73" s="121"/>
      <c r="E73" s="121"/>
      <c r="F73" s="121"/>
      <c r="G73" s="70">
        <v>219.3</v>
      </c>
      <c r="H73" s="72"/>
      <c r="I73" s="72"/>
      <c r="J73" s="72"/>
      <c r="K73" s="72"/>
      <c r="L73" s="121"/>
      <c r="M73" s="70">
        <v>219.3</v>
      </c>
      <c r="N73" s="72"/>
      <c r="O73" s="72"/>
      <c r="P73" s="100"/>
      <c r="Q73" s="72"/>
      <c r="R73" s="72"/>
      <c r="S73" s="70">
        <v>219.2</v>
      </c>
      <c r="T73" s="72"/>
      <c r="U73" s="72"/>
      <c r="V73" s="72"/>
      <c r="W73" s="72"/>
      <c r="X73" s="72"/>
      <c r="Y73" s="70">
        <v>219.2</v>
      </c>
      <c r="Z73" s="72"/>
      <c r="AA73" s="72"/>
      <c r="AB73" s="134" t="s">
        <v>211</v>
      </c>
      <c r="AC73" s="47"/>
      <c r="AD73" s="47"/>
      <c r="AE73" s="47"/>
      <c r="AF73" s="121" t="s">
        <v>162</v>
      </c>
      <c r="AG73" s="132"/>
    </row>
    <row r="74" spans="1:33" s="21" customFormat="1" ht="113.25" customHeight="1" x14ac:dyDescent="0.3">
      <c r="A74" s="71" t="s">
        <v>125</v>
      </c>
      <c r="B74" s="47" t="s">
        <v>124</v>
      </c>
      <c r="C74" s="47" t="s">
        <v>189</v>
      </c>
      <c r="D74" s="121">
        <f>SUM(D75:D78)</f>
        <v>0</v>
      </c>
      <c r="E74" s="121"/>
      <c r="F74" s="121">
        <f>SUM(F75:F78)</f>
        <v>3510.5</v>
      </c>
      <c r="G74" s="121">
        <f t="shared" ref="G74:L74" si="25">SUM(G75:G78)</f>
        <v>0</v>
      </c>
      <c r="H74" s="121">
        <f t="shared" si="25"/>
        <v>0</v>
      </c>
      <c r="I74" s="121">
        <f t="shared" si="25"/>
        <v>0</v>
      </c>
      <c r="J74" s="121">
        <f t="shared" si="25"/>
        <v>0</v>
      </c>
      <c r="K74" s="121">
        <f t="shared" si="25"/>
        <v>0</v>
      </c>
      <c r="L74" s="121">
        <f t="shared" si="25"/>
        <v>3510.5</v>
      </c>
      <c r="M74" s="121">
        <f>SUM(M75:M78)</f>
        <v>0</v>
      </c>
      <c r="N74" s="121">
        <f>SUM(N75:N78)</f>
        <v>0</v>
      </c>
      <c r="O74" s="121">
        <f t="shared" ref="O74:R74" si="26">SUM(O75:O78)</f>
        <v>0</v>
      </c>
      <c r="P74" s="122">
        <f t="shared" si="26"/>
        <v>0</v>
      </c>
      <c r="Q74" s="121">
        <f t="shared" si="26"/>
        <v>0</v>
      </c>
      <c r="R74" s="121">
        <f t="shared" si="26"/>
        <v>3317.2</v>
      </c>
      <c r="S74" s="121">
        <f>SUM(S75:S78)</f>
        <v>0</v>
      </c>
      <c r="T74" s="121">
        <f>SUM(T75:T78)</f>
        <v>0</v>
      </c>
      <c r="U74" s="121">
        <f t="shared" ref="U74:Z74" si="27">SUM(U75:U78)</f>
        <v>0</v>
      </c>
      <c r="V74" s="121">
        <f t="shared" si="27"/>
        <v>0</v>
      </c>
      <c r="W74" s="121">
        <f t="shared" si="27"/>
        <v>0</v>
      </c>
      <c r="X74" s="121">
        <f t="shared" si="27"/>
        <v>3317.2</v>
      </c>
      <c r="Y74" s="121">
        <f t="shared" si="27"/>
        <v>0</v>
      </c>
      <c r="Z74" s="121">
        <f t="shared" si="27"/>
        <v>0</v>
      </c>
      <c r="AA74" s="121">
        <f>SUM(AA75:AA78)</f>
        <v>0</v>
      </c>
      <c r="AB74" s="121"/>
      <c r="AC74" s="121"/>
      <c r="AD74" s="123"/>
      <c r="AE74" s="123"/>
      <c r="AF74" s="121"/>
      <c r="AG74" s="132"/>
    </row>
    <row r="75" spans="1:33" s="124" customFormat="1" ht="168.75" customHeight="1" x14ac:dyDescent="0.3">
      <c r="A75" s="71" t="s">
        <v>127</v>
      </c>
      <c r="B75" s="47" t="s">
        <v>126</v>
      </c>
      <c r="C75" s="47" t="s">
        <v>189</v>
      </c>
      <c r="D75" s="121"/>
      <c r="E75" s="121"/>
      <c r="F75" s="70">
        <v>305.5</v>
      </c>
      <c r="G75" s="70"/>
      <c r="H75" s="70"/>
      <c r="I75" s="70"/>
      <c r="J75" s="70"/>
      <c r="K75" s="70"/>
      <c r="L75" s="70">
        <v>305.5</v>
      </c>
      <c r="M75" s="70"/>
      <c r="N75" s="70"/>
      <c r="O75" s="70"/>
      <c r="P75" s="100"/>
      <c r="Q75" s="70"/>
      <c r="R75" s="70">
        <v>141.5</v>
      </c>
      <c r="S75" s="70"/>
      <c r="T75" s="70"/>
      <c r="U75" s="70"/>
      <c r="V75" s="70"/>
      <c r="W75" s="70"/>
      <c r="X75" s="70">
        <v>141.5</v>
      </c>
      <c r="Y75" s="70"/>
      <c r="Z75" s="70"/>
      <c r="AA75" s="70"/>
      <c r="AB75" s="130" t="s">
        <v>160</v>
      </c>
      <c r="AC75" s="73" t="s">
        <v>157</v>
      </c>
      <c r="AD75" s="73">
        <v>70</v>
      </c>
      <c r="AE75" s="73">
        <v>34</v>
      </c>
      <c r="AF75" s="73" t="s">
        <v>158</v>
      </c>
      <c r="AG75" s="104" t="s">
        <v>376</v>
      </c>
    </row>
    <row r="76" spans="1:33" s="124" customFormat="1" ht="99.75" customHeight="1" x14ac:dyDescent="0.3">
      <c r="A76" s="71" t="s">
        <v>129</v>
      </c>
      <c r="B76" s="47" t="s">
        <v>128</v>
      </c>
      <c r="C76" s="47" t="s">
        <v>189</v>
      </c>
      <c r="D76" s="121"/>
      <c r="E76" s="121"/>
      <c r="F76" s="70">
        <v>1730</v>
      </c>
      <c r="G76" s="70"/>
      <c r="H76" s="70"/>
      <c r="I76" s="70"/>
      <c r="J76" s="70"/>
      <c r="K76" s="70"/>
      <c r="L76" s="70">
        <v>1730</v>
      </c>
      <c r="M76" s="70"/>
      <c r="N76" s="70"/>
      <c r="O76" s="70"/>
      <c r="P76" s="100"/>
      <c r="Q76" s="70"/>
      <c r="R76" s="70">
        <v>1714.1</v>
      </c>
      <c r="S76" s="70"/>
      <c r="T76" s="70"/>
      <c r="U76" s="70"/>
      <c r="V76" s="70"/>
      <c r="W76" s="70"/>
      <c r="X76" s="70">
        <v>1714.1</v>
      </c>
      <c r="Y76" s="70"/>
      <c r="Z76" s="70"/>
      <c r="AA76" s="70"/>
      <c r="AB76" s="130" t="s">
        <v>161</v>
      </c>
      <c r="AC76" s="73" t="s">
        <v>157</v>
      </c>
      <c r="AD76" s="73">
        <v>400</v>
      </c>
      <c r="AE76" s="73">
        <v>484</v>
      </c>
      <c r="AF76" s="73" t="s">
        <v>162</v>
      </c>
      <c r="AG76" s="104"/>
    </row>
    <row r="77" spans="1:33" s="124" customFormat="1" ht="124.8" x14ac:dyDescent="0.3">
      <c r="A77" s="71" t="s">
        <v>131</v>
      </c>
      <c r="B77" s="47" t="s">
        <v>130</v>
      </c>
      <c r="C77" s="47" t="s">
        <v>189</v>
      </c>
      <c r="D77" s="121"/>
      <c r="E77" s="121"/>
      <c r="F77" s="70">
        <v>870</v>
      </c>
      <c r="G77" s="70"/>
      <c r="H77" s="70"/>
      <c r="I77" s="70"/>
      <c r="J77" s="70"/>
      <c r="K77" s="70"/>
      <c r="L77" s="70">
        <v>870</v>
      </c>
      <c r="M77" s="70"/>
      <c r="N77" s="70"/>
      <c r="O77" s="70"/>
      <c r="P77" s="100"/>
      <c r="Q77" s="70"/>
      <c r="R77" s="70">
        <v>867.1</v>
      </c>
      <c r="S77" s="70"/>
      <c r="T77" s="70"/>
      <c r="U77" s="70"/>
      <c r="V77" s="70"/>
      <c r="W77" s="70"/>
      <c r="X77" s="70">
        <v>867.1</v>
      </c>
      <c r="Y77" s="70"/>
      <c r="Z77" s="70"/>
      <c r="AA77" s="70"/>
      <c r="AB77" s="130" t="s">
        <v>198</v>
      </c>
      <c r="AC77" s="104" t="s">
        <v>199</v>
      </c>
      <c r="AD77" s="104" t="s">
        <v>202</v>
      </c>
      <c r="AE77" s="104" t="s">
        <v>331</v>
      </c>
      <c r="AF77" s="73" t="s">
        <v>162</v>
      </c>
      <c r="AG77" s="104"/>
    </row>
    <row r="78" spans="1:33" s="124" customFormat="1" ht="153" customHeight="1" x14ac:dyDescent="0.3">
      <c r="A78" s="71" t="s">
        <v>133</v>
      </c>
      <c r="B78" s="47" t="s">
        <v>132</v>
      </c>
      <c r="C78" s="47" t="s">
        <v>189</v>
      </c>
      <c r="D78" s="121"/>
      <c r="E78" s="121"/>
      <c r="F78" s="70">
        <v>605</v>
      </c>
      <c r="G78" s="70"/>
      <c r="H78" s="70"/>
      <c r="I78" s="70"/>
      <c r="J78" s="70"/>
      <c r="K78" s="70"/>
      <c r="L78" s="70">
        <v>605</v>
      </c>
      <c r="M78" s="70"/>
      <c r="N78" s="70"/>
      <c r="O78" s="70"/>
      <c r="P78" s="100"/>
      <c r="Q78" s="70"/>
      <c r="R78" s="70">
        <v>594.5</v>
      </c>
      <c r="S78" s="70"/>
      <c r="T78" s="70"/>
      <c r="U78" s="70"/>
      <c r="V78" s="70"/>
      <c r="W78" s="70"/>
      <c r="X78" s="70">
        <v>594.5</v>
      </c>
      <c r="Y78" s="70"/>
      <c r="Z78" s="70"/>
      <c r="AA78" s="70"/>
      <c r="AB78" s="130" t="s">
        <v>200</v>
      </c>
      <c r="AC78" s="104" t="s">
        <v>199</v>
      </c>
      <c r="AD78" s="104" t="s">
        <v>201</v>
      </c>
      <c r="AE78" s="104" t="s">
        <v>332</v>
      </c>
      <c r="AF78" s="73" t="s">
        <v>162</v>
      </c>
      <c r="AG78" s="104"/>
    </row>
    <row r="79" spans="1:33" s="21" customFormat="1" ht="98.25" customHeight="1" x14ac:dyDescent="0.3">
      <c r="A79" s="71" t="s">
        <v>135</v>
      </c>
      <c r="B79" s="47" t="s">
        <v>134</v>
      </c>
      <c r="C79" s="47" t="s">
        <v>141</v>
      </c>
      <c r="D79" s="121">
        <f>SUM(D80:D82)</f>
        <v>0</v>
      </c>
      <c r="E79" s="121"/>
      <c r="F79" s="121">
        <f>SUM(F80:F82)</f>
        <v>1649.5</v>
      </c>
      <c r="G79" s="121">
        <f>SUM(G80:G82)</f>
        <v>345.3</v>
      </c>
      <c r="H79" s="121">
        <f>SUM(H80:H82)</f>
        <v>0</v>
      </c>
      <c r="I79" s="121">
        <f t="shared" ref="I79:AA79" si="28">SUM(I80:I82)</f>
        <v>0</v>
      </c>
      <c r="J79" s="121">
        <f t="shared" si="28"/>
        <v>0</v>
      </c>
      <c r="K79" s="121">
        <f t="shared" si="28"/>
        <v>0</v>
      </c>
      <c r="L79" s="121">
        <f t="shared" si="28"/>
        <v>1649.5</v>
      </c>
      <c r="M79" s="121">
        <f t="shared" si="28"/>
        <v>345.3</v>
      </c>
      <c r="N79" s="121">
        <f t="shared" si="28"/>
        <v>0</v>
      </c>
      <c r="O79" s="121">
        <f t="shared" si="28"/>
        <v>0</v>
      </c>
      <c r="P79" s="122">
        <f t="shared" si="28"/>
        <v>0</v>
      </c>
      <c r="Q79" s="121">
        <f t="shared" si="28"/>
        <v>0</v>
      </c>
      <c r="R79" s="121">
        <f t="shared" si="28"/>
        <v>1648.3</v>
      </c>
      <c r="S79" s="121">
        <f t="shared" si="28"/>
        <v>345.2</v>
      </c>
      <c r="T79" s="121">
        <f t="shared" si="28"/>
        <v>0</v>
      </c>
      <c r="U79" s="121">
        <f t="shared" si="28"/>
        <v>0</v>
      </c>
      <c r="V79" s="121">
        <f t="shared" si="28"/>
        <v>0</v>
      </c>
      <c r="W79" s="121">
        <f t="shared" si="28"/>
        <v>0</v>
      </c>
      <c r="X79" s="121">
        <f t="shared" si="28"/>
        <v>1648.3</v>
      </c>
      <c r="Y79" s="121">
        <f t="shared" si="28"/>
        <v>345.2</v>
      </c>
      <c r="Z79" s="121">
        <f t="shared" si="28"/>
        <v>0</v>
      </c>
      <c r="AA79" s="121">
        <f t="shared" si="28"/>
        <v>0</v>
      </c>
      <c r="AB79" s="121"/>
      <c r="AC79" s="121"/>
      <c r="AD79" s="123"/>
      <c r="AE79" s="123"/>
      <c r="AF79" s="121"/>
      <c r="AG79" s="132"/>
    </row>
    <row r="80" spans="1:33" s="124" customFormat="1" ht="99.75" customHeight="1" x14ac:dyDescent="0.3">
      <c r="A80" s="71" t="s">
        <v>137</v>
      </c>
      <c r="B80" s="47" t="s">
        <v>136</v>
      </c>
      <c r="C80" s="47" t="s">
        <v>141</v>
      </c>
      <c r="D80" s="121"/>
      <c r="E80" s="121"/>
      <c r="F80" s="121">
        <v>1634.5</v>
      </c>
      <c r="G80" s="121"/>
      <c r="H80" s="121"/>
      <c r="I80" s="132"/>
      <c r="J80" s="121"/>
      <c r="K80" s="121"/>
      <c r="L80" s="121">
        <v>1634.5</v>
      </c>
      <c r="M80" s="121"/>
      <c r="N80" s="121"/>
      <c r="O80" s="121"/>
      <c r="P80" s="122"/>
      <c r="Q80" s="121"/>
      <c r="R80" s="121">
        <v>1634.5</v>
      </c>
      <c r="S80" s="121"/>
      <c r="T80" s="121"/>
      <c r="U80" s="121"/>
      <c r="V80" s="121"/>
      <c r="W80" s="121"/>
      <c r="X80" s="121">
        <v>1634.5</v>
      </c>
      <c r="Y80" s="121"/>
      <c r="Z80" s="121"/>
      <c r="AA80" s="121"/>
      <c r="AB80" s="121" t="s">
        <v>283</v>
      </c>
      <c r="AC80" s="121" t="s">
        <v>167</v>
      </c>
      <c r="AD80" s="123">
        <v>15</v>
      </c>
      <c r="AE80" s="123">
        <v>15</v>
      </c>
      <c r="AF80" s="121" t="s">
        <v>162</v>
      </c>
      <c r="AG80" s="121"/>
    </row>
    <row r="81" spans="1:33" s="124" customFormat="1" ht="114" customHeight="1" x14ac:dyDescent="0.3">
      <c r="A81" s="71" t="s">
        <v>139</v>
      </c>
      <c r="B81" s="47" t="s">
        <v>138</v>
      </c>
      <c r="C81" s="47" t="s">
        <v>141</v>
      </c>
      <c r="D81" s="121"/>
      <c r="E81" s="121"/>
      <c r="F81" s="121">
        <v>15</v>
      </c>
      <c r="G81" s="121">
        <v>30</v>
      </c>
      <c r="H81" s="121"/>
      <c r="I81" s="132"/>
      <c r="J81" s="121"/>
      <c r="K81" s="121"/>
      <c r="L81" s="121">
        <v>15</v>
      </c>
      <c r="M81" s="121">
        <v>30</v>
      </c>
      <c r="N81" s="121"/>
      <c r="O81" s="121"/>
      <c r="P81" s="122"/>
      <c r="Q81" s="121"/>
      <c r="R81" s="121">
        <v>13.8</v>
      </c>
      <c r="S81" s="121">
        <v>30</v>
      </c>
      <c r="T81" s="121"/>
      <c r="U81" s="121"/>
      <c r="V81" s="121"/>
      <c r="W81" s="121"/>
      <c r="X81" s="121">
        <v>13.8</v>
      </c>
      <c r="Y81" s="121">
        <v>30</v>
      </c>
      <c r="Z81" s="121"/>
      <c r="AA81" s="121"/>
      <c r="AB81" s="121" t="s">
        <v>284</v>
      </c>
      <c r="AC81" s="121" t="s">
        <v>167</v>
      </c>
      <c r="AD81" s="123">
        <v>15</v>
      </c>
      <c r="AE81" s="123">
        <v>15</v>
      </c>
      <c r="AF81" s="121" t="s">
        <v>162</v>
      </c>
      <c r="AG81" s="132"/>
    </row>
    <row r="82" spans="1:33" s="124" customFormat="1" ht="147" customHeight="1" x14ac:dyDescent="0.3">
      <c r="A82" s="71" t="s">
        <v>290</v>
      </c>
      <c r="B82" s="47" t="s">
        <v>140</v>
      </c>
      <c r="C82" s="47" t="s">
        <v>141</v>
      </c>
      <c r="D82" s="121"/>
      <c r="E82" s="121"/>
      <c r="F82" s="121"/>
      <c r="G82" s="121">
        <v>315.3</v>
      </c>
      <c r="H82" s="121"/>
      <c r="I82" s="132"/>
      <c r="J82" s="121"/>
      <c r="K82" s="121"/>
      <c r="L82" s="121"/>
      <c r="M82" s="121">
        <v>315.3</v>
      </c>
      <c r="N82" s="121"/>
      <c r="O82" s="121"/>
      <c r="P82" s="122"/>
      <c r="Q82" s="121"/>
      <c r="R82" s="121"/>
      <c r="S82" s="121">
        <v>315.2</v>
      </c>
      <c r="T82" s="121"/>
      <c r="U82" s="121"/>
      <c r="V82" s="121"/>
      <c r="W82" s="121"/>
      <c r="X82" s="121"/>
      <c r="Y82" s="121">
        <v>315.2</v>
      </c>
      <c r="Z82" s="121"/>
      <c r="AA82" s="121"/>
      <c r="AB82" s="121" t="s">
        <v>265</v>
      </c>
      <c r="AC82" s="121"/>
      <c r="AD82" s="123"/>
      <c r="AE82" s="123"/>
      <c r="AF82" s="121" t="s">
        <v>162</v>
      </c>
      <c r="AG82" s="132"/>
    </row>
    <row r="83" spans="1:33" s="21" customFormat="1" x14ac:dyDescent="0.3">
      <c r="A83" s="71" t="s">
        <v>272</v>
      </c>
      <c r="B83" s="165" t="s">
        <v>271</v>
      </c>
      <c r="C83" s="165"/>
      <c r="D83" s="165"/>
      <c r="E83" s="165"/>
      <c r="F83" s="165"/>
      <c r="G83" s="165"/>
      <c r="H83" s="165"/>
      <c r="I83" s="165"/>
      <c r="J83" s="165"/>
      <c r="K83" s="165"/>
      <c r="L83" s="165"/>
      <c r="M83" s="165"/>
      <c r="N83" s="165"/>
      <c r="O83" s="165"/>
      <c r="P83" s="165"/>
      <c r="Q83" s="165"/>
      <c r="R83" s="165"/>
      <c r="S83" s="165"/>
      <c r="T83" s="165"/>
      <c r="U83" s="165"/>
      <c r="V83" s="165"/>
      <c r="W83" s="165"/>
      <c r="X83" s="165"/>
      <c r="Y83" s="165"/>
      <c r="Z83" s="165"/>
      <c r="AA83" s="165"/>
      <c r="AB83" s="165"/>
      <c r="AC83" s="121"/>
      <c r="AD83" s="123"/>
      <c r="AE83" s="123"/>
      <c r="AF83" s="121"/>
      <c r="AG83" s="132"/>
    </row>
    <row r="84" spans="1:33" s="21" customFormat="1" ht="62.4" x14ac:dyDescent="0.3">
      <c r="A84" s="71"/>
      <c r="B84" s="119" t="s">
        <v>285</v>
      </c>
      <c r="C84" s="119"/>
      <c r="D84" s="121">
        <f>SUM(D85:D86)</f>
        <v>0</v>
      </c>
      <c r="E84" s="121"/>
      <c r="F84" s="121">
        <f>SUM(F85:F86)</f>
        <v>175</v>
      </c>
      <c r="G84" s="121">
        <f>SUM(G85:G86)</f>
        <v>2472.1</v>
      </c>
      <c r="H84" s="121">
        <f t="shared" ref="H84:K84" si="29">SUM(H85:H86)</f>
        <v>0</v>
      </c>
      <c r="I84" s="121">
        <f t="shared" si="29"/>
        <v>0</v>
      </c>
      <c r="J84" s="121">
        <f t="shared" si="29"/>
        <v>0</v>
      </c>
      <c r="K84" s="121">
        <f t="shared" si="29"/>
        <v>0</v>
      </c>
      <c r="L84" s="121">
        <f>SUM(L85:L86)</f>
        <v>175</v>
      </c>
      <c r="M84" s="121">
        <f>SUM(M85:M86)</f>
        <v>2472.1</v>
      </c>
      <c r="N84" s="121">
        <f>SUM(N85:N86)</f>
        <v>0</v>
      </c>
      <c r="O84" s="121">
        <f>SUM(O85:O86)</f>
        <v>0</v>
      </c>
      <c r="P84" s="122"/>
      <c r="Q84" s="121">
        <f t="shared" ref="Q84:R84" si="30">SUM(Q85:Q86)</f>
        <v>0</v>
      </c>
      <c r="R84" s="121">
        <f t="shared" si="30"/>
        <v>175</v>
      </c>
      <c r="S84" s="121">
        <f>SUM(S85:S86)</f>
        <v>2472.1</v>
      </c>
      <c r="T84" s="121">
        <f>SUM(T85:T86)</f>
        <v>0</v>
      </c>
      <c r="U84" s="121">
        <f>SUM(U85:U86)</f>
        <v>0</v>
      </c>
      <c r="V84" s="121">
        <f>SUM(V85:V86)</f>
        <v>0</v>
      </c>
      <c r="W84" s="121">
        <f t="shared" ref="W84:AA84" si="31">SUM(W85:W86)</f>
        <v>0</v>
      </c>
      <c r="X84" s="121">
        <f>SUM(X85:X86)</f>
        <v>175</v>
      </c>
      <c r="Y84" s="121">
        <f>SUM(Y85:Y86)</f>
        <v>2472.1</v>
      </c>
      <c r="Z84" s="121">
        <f t="shared" si="31"/>
        <v>0</v>
      </c>
      <c r="AA84" s="121">
        <f t="shared" si="31"/>
        <v>0</v>
      </c>
      <c r="AB84" s="119"/>
      <c r="AC84" s="121"/>
      <c r="AD84" s="123"/>
      <c r="AE84" s="123"/>
      <c r="AF84" s="121"/>
      <c r="AG84" s="132"/>
    </row>
    <row r="85" spans="1:33" s="124" customFormat="1" ht="93.6" x14ac:dyDescent="0.3">
      <c r="A85" s="71" t="s">
        <v>273</v>
      </c>
      <c r="B85" s="47" t="s">
        <v>274</v>
      </c>
      <c r="C85" s="47" t="s">
        <v>141</v>
      </c>
      <c r="D85" s="132"/>
      <c r="E85" s="132"/>
      <c r="F85" s="121">
        <v>175</v>
      </c>
      <c r="G85" s="121"/>
      <c r="H85" s="121"/>
      <c r="I85" s="121"/>
      <c r="J85" s="121"/>
      <c r="K85" s="121"/>
      <c r="L85" s="121">
        <v>175</v>
      </c>
      <c r="M85" s="121"/>
      <c r="N85" s="121"/>
      <c r="O85" s="121"/>
      <c r="P85" s="122"/>
      <c r="Q85" s="121"/>
      <c r="R85" s="121">
        <v>175</v>
      </c>
      <c r="S85" s="121"/>
      <c r="T85" s="121"/>
      <c r="U85" s="121"/>
      <c r="V85" s="121"/>
      <c r="W85" s="121"/>
      <c r="X85" s="121">
        <v>175</v>
      </c>
      <c r="Y85" s="121"/>
      <c r="Z85" s="121"/>
      <c r="AA85" s="121"/>
      <c r="AB85" s="47" t="s">
        <v>286</v>
      </c>
      <c r="AC85" s="121" t="s">
        <v>167</v>
      </c>
      <c r="AD85" s="123">
        <v>1</v>
      </c>
      <c r="AE85" s="123">
        <v>1</v>
      </c>
      <c r="AF85" s="121" t="s">
        <v>162</v>
      </c>
      <c r="AG85" s="121"/>
    </row>
    <row r="86" spans="1:33" s="124" customFormat="1" ht="202.8" x14ac:dyDescent="0.3">
      <c r="A86" s="71" t="s">
        <v>275</v>
      </c>
      <c r="B86" s="47" t="s">
        <v>276</v>
      </c>
      <c r="C86" s="47" t="s">
        <v>141</v>
      </c>
      <c r="D86" s="119"/>
      <c r="E86" s="157"/>
      <c r="F86" s="103"/>
      <c r="G86" s="47">
        <v>2472.1</v>
      </c>
      <c r="H86" s="47"/>
      <c r="I86" s="47"/>
      <c r="J86" s="47"/>
      <c r="K86" s="47"/>
      <c r="L86" s="103"/>
      <c r="M86" s="47">
        <v>2472.1</v>
      </c>
      <c r="N86" s="47"/>
      <c r="O86" s="47"/>
      <c r="P86" s="122"/>
      <c r="Q86" s="47"/>
      <c r="R86" s="103"/>
      <c r="S86" s="47">
        <v>2472.1</v>
      </c>
      <c r="T86" s="47"/>
      <c r="U86" s="47"/>
      <c r="V86" s="47"/>
      <c r="W86" s="47"/>
      <c r="X86" s="103"/>
      <c r="Y86" s="47">
        <v>2472.1</v>
      </c>
      <c r="Z86" s="47"/>
      <c r="AA86" s="47"/>
      <c r="AB86" s="47" t="s">
        <v>265</v>
      </c>
      <c r="AC86" s="121"/>
      <c r="AD86" s="123"/>
      <c r="AE86" s="123"/>
      <c r="AF86" s="121" t="s">
        <v>162</v>
      </c>
      <c r="AG86" s="132"/>
    </row>
    <row r="87" spans="1:33" s="21" customFormat="1" ht="18.75" customHeight="1" x14ac:dyDescent="0.3">
      <c r="A87" s="167" t="s">
        <v>58</v>
      </c>
      <c r="B87" s="167"/>
      <c r="C87" s="167"/>
      <c r="D87" s="167"/>
      <c r="E87" s="167"/>
      <c r="F87" s="167"/>
      <c r="G87" s="167"/>
      <c r="H87" s="167"/>
      <c r="I87" s="167"/>
      <c r="J87" s="167"/>
      <c r="K87" s="167"/>
      <c r="L87" s="167"/>
      <c r="M87" s="167"/>
      <c r="N87" s="167"/>
      <c r="O87" s="167"/>
      <c r="P87" s="167"/>
      <c r="Q87" s="167"/>
      <c r="R87" s="167"/>
      <c r="S87" s="167"/>
      <c r="T87" s="167"/>
      <c r="U87" s="167"/>
      <c r="V87" s="167"/>
      <c r="W87" s="167"/>
      <c r="X87" s="167"/>
      <c r="Y87" s="167"/>
      <c r="Z87" s="103"/>
      <c r="AA87" s="103"/>
      <c r="AB87" s="103"/>
      <c r="AC87" s="103"/>
      <c r="AD87" s="103"/>
      <c r="AE87" s="103"/>
      <c r="AF87" s="103"/>
      <c r="AG87" s="103"/>
    </row>
    <row r="88" spans="1:33" s="21" customFormat="1" ht="21" customHeight="1" x14ac:dyDescent="0.3">
      <c r="A88" s="167" t="s">
        <v>59</v>
      </c>
      <c r="B88" s="167"/>
      <c r="C88" s="167"/>
      <c r="D88" s="167"/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7"/>
      <c r="Q88" s="167"/>
      <c r="R88" s="167"/>
      <c r="S88" s="167"/>
      <c r="T88" s="167"/>
      <c r="U88" s="167"/>
      <c r="V88" s="167"/>
      <c r="W88" s="167"/>
      <c r="X88" s="167"/>
      <c r="Y88" s="167"/>
      <c r="Z88" s="103"/>
      <c r="AA88" s="103"/>
      <c r="AB88" s="103"/>
      <c r="AC88" s="103"/>
      <c r="AD88" s="103"/>
      <c r="AE88" s="103"/>
      <c r="AF88" s="103"/>
      <c r="AG88" s="103"/>
    </row>
    <row r="89" spans="1:33" s="21" customFormat="1" ht="23.25" customHeight="1" x14ac:dyDescent="0.3">
      <c r="A89" s="167" t="s">
        <v>60</v>
      </c>
      <c r="B89" s="167"/>
      <c r="C89" s="167"/>
      <c r="D89" s="167"/>
      <c r="E89" s="167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7"/>
      <c r="Q89" s="167"/>
      <c r="R89" s="167"/>
      <c r="S89" s="167"/>
      <c r="T89" s="167"/>
      <c r="U89" s="167"/>
      <c r="V89" s="167"/>
      <c r="W89" s="167"/>
      <c r="X89" s="167"/>
      <c r="Y89" s="167"/>
      <c r="Z89" s="103"/>
      <c r="AA89" s="103"/>
      <c r="AB89" s="103"/>
      <c r="AC89" s="103"/>
      <c r="AD89" s="103"/>
      <c r="AE89" s="103"/>
      <c r="AF89" s="103"/>
      <c r="AG89" s="103"/>
    </row>
    <row r="90" spans="1:33" s="21" customFormat="1" ht="29.25" customHeight="1" x14ac:dyDescent="0.3">
      <c r="A90" s="137"/>
      <c r="B90" s="137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8"/>
      <c r="P90" s="138"/>
      <c r="Q90" s="138"/>
      <c r="R90" s="137"/>
      <c r="S90" s="137"/>
      <c r="T90" s="137"/>
      <c r="U90" s="137"/>
      <c r="V90" s="137"/>
      <c r="W90" s="137"/>
      <c r="X90" s="137"/>
      <c r="Y90" s="137"/>
    </row>
    <row r="91" spans="1:33" s="21" customFormat="1" x14ac:dyDescent="0.3">
      <c r="A91" s="137"/>
      <c r="B91" s="137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8"/>
      <c r="P91" s="138"/>
      <c r="Q91" s="138"/>
      <c r="R91" s="137"/>
      <c r="S91" s="137"/>
      <c r="T91" s="137"/>
      <c r="U91" s="137"/>
      <c r="V91" s="137"/>
      <c r="W91" s="137"/>
      <c r="X91" s="137"/>
      <c r="Y91" s="137"/>
    </row>
    <row r="92" spans="1:33" s="21" customFormat="1" ht="33" customHeight="1" x14ac:dyDescent="0.3">
      <c r="A92" s="166" t="s">
        <v>152</v>
      </c>
      <c r="B92" s="166"/>
      <c r="C92" s="166"/>
      <c r="D92" s="166"/>
      <c r="E92" s="153"/>
      <c r="F92" s="139"/>
      <c r="G92" s="139"/>
      <c r="I92" s="139"/>
      <c r="J92" s="139"/>
      <c r="O92" s="103"/>
      <c r="P92" s="103"/>
      <c r="Q92" s="103"/>
      <c r="AE92" s="166" t="s">
        <v>153</v>
      </c>
      <c r="AF92" s="166"/>
      <c r="AG92" s="171"/>
    </row>
    <row r="93" spans="1:33" s="21" customFormat="1" x14ac:dyDescent="0.3">
      <c r="B93" s="139"/>
      <c r="C93" s="139"/>
      <c r="D93" s="139"/>
      <c r="E93" s="153"/>
      <c r="O93" s="103"/>
      <c r="P93" s="103"/>
      <c r="Q93" s="140"/>
    </row>
    <row r="94" spans="1:33" s="21" customFormat="1" ht="47.25" customHeight="1" x14ac:dyDescent="0.3">
      <c r="A94" s="159" t="s">
        <v>362</v>
      </c>
      <c r="B94" s="159"/>
      <c r="E94" s="152"/>
      <c r="O94" s="103"/>
      <c r="P94" s="103"/>
      <c r="Q94" s="103"/>
    </row>
    <row r="95" spans="1:33" s="21" customFormat="1" ht="31.5" customHeight="1" x14ac:dyDescent="0.3">
      <c r="A95" s="159"/>
      <c r="B95" s="159"/>
      <c r="E95" s="152"/>
      <c r="O95" s="103"/>
      <c r="P95" s="103"/>
      <c r="Q95" s="103"/>
    </row>
    <row r="96" spans="1:33" x14ac:dyDescent="0.3">
      <c r="O96" s="114"/>
      <c r="P96" s="114"/>
      <c r="Q96" s="114"/>
    </row>
    <row r="97" spans="15:17" x14ac:dyDescent="0.3">
      <c r="O97" s="114"/>
      <c r="P97" s="114"/>
      <c r="Q97" s="114"/>
    </row>
    <row r="98" spans="15:17" x14ac:dyDescent="0.3">
      <c r="O98" s="114"/>
      <c r="P98" s="114"/>
      <c r="Q98" s="114"/>
    </row>
    <row r="99" spans="15:17" x14ac:dyDescent="0.3">
      <c r="O99" s="114"/>
      <c r="P99" s="114"/>
      <c r="Q99" s="114"/>
    </row>
    <row r="100" spans="15:17" x14ac:dyDescent="0.3">
      <c r="O100" s="114"/>
      <c r="P100" s="114"/>
      <c r="Q100" s="114"/>
    </row>
    <row r="101" spans="15:17" x14ac:dyDescent="0.3">
      <c r="O101" s="114"/>
      <c r="P101" s="114"/>
      <c r="Q101" s="114"/>
    </row>
    <row r="102" spans="15:17" x14ac:dyDescent="0.3">
      <c r="O102" s="114"/>
      <c r="P102" s="114"/>
      <c r="Q102" s="114"/>
    </row>
    <row r="103" spans="15:17" x14ac:dyDescent="0.3">
      <c r="O103" s="114"/>
      <c r="P103" s="114"/>
      <c r="Q103" s="114"/>
    </row>
    <row r="104" spans="15:17" x14ac:dyDescent="0.3">
      <c r="O104" s="114"/>
      <c r="P104" s="114"/>
      <c r="Q104" s="114"/>
    </row>
    <row r="105" spans="15:17" x14ac:dyDescent="0.3">
      <c r="O105" s="114"/>
      <c r="P105" s="114"/>
      <c r="Q105" s="114"/>
    </row>
    <row r="106" spans="15:17" x14ac:dyDescent="0.3">
      <c r="O106" s="114"/>
      <c r="P106" s="114"/>
      <c r="Q106" s="114"/>
    </row>
    <row r="107" spans="15:17" x14ac:dyDescent="0.3">
      <c r="O107" s="114"/>
      <c r="P107" s="114"/>
      <c r="Q107" s="114"/>
    </row>
    <row r="108" spans="15:17" x14ac:dyDescent="0.3">
      <c r="O108" s="114"/>
      <c r="P108" s="114"/>
      <c r="Q108" s="114"/>
    </row>
    <row r="109" spans="15:17" x14ac:dyDescent="0.3">
      <c r="O109" s="114"/>
      <c r="P109" s="114"/>
      <c r="Q109" s="114"/>
    </row>
    <row r="110" spans="15:17" x14ac:dyDescent="0.3">
      <c r="O110" s="114"/>
      <c r="P110" s="114"/>
      <c r="Q110" s="114"/>
    </row>
    <row r="111" spans="15:17" x14ac:dyDescent="0.3">
      <c r="O111" s="114"/>
      <c r="P111" s="114"/>
      <c r="Q111" s="114"/>
    </row>
    <row r="112" spans="15:17" x14ac:dyDescent="0.3">
      <c r="O112" s="114"/>
      <c r="P112" s="114"/>
      <c r="Q112" s="114"/>
    </row>
    <row r="113" spans="15:17" x14ac:dyDescent="0.3">
      <c r="O113" s="114"/>
      <c r="P113" s="114"/>
      <c r="Q113" s="114"/>
    </row>
    <row r="114" spans="15:17" x14ac:dyDescent="0.3">
      <c r="O114" s="114"/>
      <c r="P114" s="114"/>
      <c r="Q114" s="114"/>
    </row>
    <row r="115" spans="15:17" x14ac:dyDescent="0.3">
      <c r="O115" s="114"/>
      <c r="P115" s="114"/>
      <c r="Q115" s="114"/>
    </row>
    <row r="116" spans="15:17" x14ac:dyDescent="0.3">
      <c r="O116" s="114"/>
      <c r="P116" s="114"/>
      <c r="Q116" s="114"/>
    </row>
    <row r="117" spans="15:17" x14ac:dyDescent="0.3">
      <c r="O117" s="114"/>
      <c r="P117" s="114"/>
      <c r="Q117" s="114"/>
    </row>
    <row r="118" spans="15:17" x14ac:dyDescent="0.3">
      <c r="O118" s="114"/>
      <c r="P118" s="114"/>
      <c r="Q118" s="114"/>
    </row>
    <row r="119" spans="15:17" x14ac:dyDescent="0.3">
      <c r="O119" s="114"/>
      <c r="P119" s="114"/>
      <c r="Q119" s="114"/>
    </row>
    <row r="120" spans="15:17" x14ac:dyDescent="0.3">
      <c r="O120" s="114"/>
      <c r="P120" s="114"/>
      <c r="Q120" s="114"/>
    </row>
    <row r="121" spans="15:17" x14ac:dyDescent="0.3">
      <c r="O121" s="114"/>
      <c r="P121" s="114"/>
      <c r="Q121" s="114"/>
    </row>
    <row r="122" spans="15:17" x14ac:dyDescent="0.3">
      <c r="O122" s="114"/>
      <c r="P122" s="114"/>
      <c r="Q122" s="114"/>
    </row>
    <row r="123" spans="15:17" x14ac:dyDescent="0.3">
      <c r="O123" s="114"/>
      <c r="P123" s="114"/>
      <c r="Q123" s="114"/>
    </row>
    <row r="124" spans="15:17" x14ac:dyDescent="0.3">
      <c r="O124" s="114"/>
      <c r="P124" s="114"/>
      <c r="Q124" s="114"/>
    </row>
    <row r="125" spans="15:17" x14ac:dyDescent="0.3">
      <c r="O125" s="114"/>
      <c r="P125" s="114"/>
      <c r="Q125" s="114"/>
    </row>
    <row r="126" spans="15:17" x14ac:dyDescent="0.3">
      <c r="O126" s="114"/>
      <c r="P126" s="114"/>
      <c r="Q126" s="114"/>
    </row>
    <row r="127" spans="15:17" x14ac:dyDescent="0.3">
      <c r="O127" s="114"/>
      <c r="P127" s="114"/>
      <c r="Q127" s="114"/>
    </row>
    <row r="128" spans="15:17" x14ac:dyDescent="0.3">
      <c r="O128" s="114"/>
      <c r="P128" s="114"/>
      <c r="Q128" s="114"/>
    </row>
    <row r="129" spans="15:17" x14ac:dyDescent="0.3">
      <c r="O129" s="114"/>
      <c r="P129" s="114"/>
      <c r="Q129" s="114"/>
    </row>
    <row r="130" spans="15:17" x14ac:dyDescent="0.3">
      <c r="O130" s="114"/>
      <c r="P130" s="114"/>
      <c r="Q130" s="114"/>
    </row>
    <row r="131" spans="15:17" x14ac:dyDescent="0.3">
      <c r="O131" s="114"/>
      <c r="P131" s="114"/>
      <c r="Q131" s="114"/>
    </row>
    <row r="132" spans="15:17" x14ac:dyDescent="0.3">
      <c r="O132" s="114"/>
      <c r="P132" s="114"/>
      <c r="Q132" s="114"/>
    </row>
  </sheetData>
  <mergeCells count="27">
    <mergeCell ref="A8:AG8"/>
    <mergeCell ref="A5:AG5"/>
    <mergeCell ref="A6:AG6"/>
    <mergeCell ref="A7:AG7"/>
    <mergeCell ref="AG10:AG11"/>
    <mergeCell ref="A10:A11"/>
    <mergeCell ref="P10:U10"/>
    <mergeCell ref="J10:O10"/>
    <mergeCell ref="D10:I10"/>
    <mergeCell ref="AF10:AF11"/>
    <mergeCell ref="B10:B11"/>
    <mergeCell ref="AD1:AG4"/>
    <mergeCell ref="A95:B95"/>
    <mergeCell ref="A94:B94"/>
    <mergeCell ref="C10:C11"/>
    <mergeCell ref="AB10:AE10"/>
    <mergeCell ref="V10:AA10"/>
    <mergeCell ref="B83:AB83"/>
    <mergeCell ref="A92:D92"/>
    <mergeCell ref="A89:Y89"/>
    <mergeCell ref="A87:Y87"/>
    <mergeCell ref="B39:T39"/>
    <mergeCell ref="AE92:AG92"/>
    <mergeCell ref="B15:AG15"/>
    <mergeCell ref="B53:AG53"/>
    <mergeCell ref="B61:AG61"/>
    <mergeCell ref="A88:Y88"/>
  </mergeCells>
  <pageMargins left="0.23622047244094491" right="0.23622047244094491" top="0.74803149606299213" bottom="0.74803149606299213" header="0.31496062992125984" footer="0.31496062992125984"/>
  <pageSetup paperSize="9" scale="3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S32"/>
  <sheetViews>
    <sheetView tabSelected="1" view="pageBreakPreview" topLeftCell="A25" zoomScale="110" zoomScaleNormal="100" zoomScaleSheetLayoutView="110" workbookViewId="0">
      <selection activeCell="A30" sqref="A30:XFD32"/>
    </sheetView>
  </sheetViews>
  <sheetFormatPr defaultColWidth="9.109375" defaultRowHeight="15.6" x14ac:dyDescent="0.3"/>
  <cols>
    <col min="1" max="1" width="6.44140625" style="1" customWidth="1"/>
    <col min="2" max="2" width="43.33203125" style="1" customWidth="1"/>
    <col min="3" max="3" width="11" style="1" customWidth="1"/>
    <col min="4" max="4" width="17" style="1" customWidth="1"/>
    <col min="5" max="5" width="15" style="1" customWidth="1"/>
    <col min="6" max="6" width="15.5546875" style="1" customWidth="1"/>
    <col min="7" max="16384" width="9.109375" style="1"/>
  </cols>
  <sheetData>
    <row r="2" spans="1:19" x14ac:dyDescent="0.3">
      <c r="A2" s="175" t="s">
        <v>7</v>
      </c>
      <c r="B2" s="175"/>
      <c r="C2" s="175"/>
      <c r="D2" s="175"/>
      <c r="E2" s="175"/>
      <c r="F2" s="175"/>
      <c r="H2" s="175"/>
      <c r="I2" s="175"/>
      <c r="J2" s="175"/>
      <c r="K2" s="175"/>
      <c r="L2" s="175"/>
    </row>
    <row r="3" spans="1:19" x14ac:dyDescent="0.3">
      <c r="A3" s="175" t="s">
        <v>12</v>
      </c>
      <c r="B3" s="175"/>
      <c r="C3" s="175"/>
      <c r="D3" s="175"/>
      <c r="E3" s="175"/>
      <c r="F3" s="175"/>
      <c r="H3" s="175"/>
      <c r="I3" s="175"/>
      <c r="J3" s="175"/>
      <c r="K3" s="175"/>
      <c r="L3" s="175"/>
    </row>
    <row r="4" spans="1:19" x14ac:dyDescent="0.3">
      <c r="A4" s="176" t="s">
        <v>149</v>
      </c>
      <c r="B4" s="176"/>
      <c r="C4" s="176"/>
      <c r="D4" s="176"/>
      <c r="E4" s="176"/>
      <c r="F4" s="176"/>
      <c r="G4" s="2"/>
      <c r="H4" s="5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3">
      <c r="A5" s="176" t="s">
        <v>314</v>
      </c>
      <c r="B5" s="176"/>
      <c r="C5" s="176"/>
      <c r="D5" s="176"/>
      <c r="E5" s="176"/>
      <c r="F5" s="176"/>
      <c r="G5" s="6"/>
      <c r="H5" s="7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ht="15.75" x14ac:dyDescent="0.25">
      <c r="B6" s="8"/>
    </row>
    <row r="7" spans="1:19" ht="66" customHeight="1" x14ac:dyDescent="0.3">
      <c r="A7" s="16" t="s">
        <v>13</v>
      </c>
      <c r="B7" s="14" t="s">
        <v>14</v>
      </c>
      <c r="C7" s="14" t="s">
        <v>6</v>
      </c>
      <c r="D7" s="14" t="s">
        <v>15</v>
      </c>
      <c r="E7" s="19" t="s">
        <v>16</v>
      </c>
      <c r="F7" s="14" t="s">
        <v>17</v>
      </c>
    </row>
    <row r="8" spans="1:19" ht="15.75" x14ac:dyDescent="0.25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</row>
    <row r="9" spans="1:19" ht="93.6" x14ac:dyDescent="0.3">
      <c r="A9" s="23">
        <v>1</v>
      </c>
      <c r="B9" s="63" t="s">
        <v>241</v>
      </c>
      <c r="C9" s="60" t="s">
        <v>150</v>
      </c>
      <c r="D9" s="60">
        <v>44.4</v>
      </c>
      <c r="E9" s="109" t="s">
        <v>374</v>
      </c>
      <c r="F9" s="110"/>
    </row>
    <row r="10" spans="1:19" ht="93.75" customHeight="1" x14ac:dyDescent="0.3">
      <c r="A10" s="29">
        <v>2</v>
      </c>
      <c r="B10" s="49" t="s">
        <v>369</v>
      </c>
      <c r="C10" s="60" t="s">
        <v>150</v>
      </c>
      <c r="D10" s="60">
        <v>100</v>
      </c>
      <c r="E10" s="74" t="s">
        <v>367</v>
      </c>
      <c r="F10" s="74"/>
    </row>
    <row r="11" spans="1:19" s="45" customFormat="1" ht="111" customHeight="1" x14ac:dyDescent="0.3">
      <c r="A11" s="29">
        <v>3</v>
      </c>
      <c r="B11" s="49" t="s">
        <v>242</v>
      </c>
      <c r="C11" s="60" t="s">
        <v>150</v>
      </c>
      <c r="D11" s="60">
        <v>52.4</v>
      </c>
      <c r="E11" s="74" t="s">
        <v>333</v>
      </c>
      <c r="F11" s="111"/>
    </row>
    <row r="12" spans="1:19" ht="93.6" x14ac:dyDescent="0.3">
      <c r="A12" s="23">
        <v>4</v>
      </c>
      <c r="B12" s="49" t="s">
        <v>243</v>
      </c>
      <c r="C12" s="60" t="s">
        <v>150</v>
      </c>
      <c r="D12" s="60">
        <v>37.4</v>
      </c>
      <c r="E12" s="74" t="s">
        <v>334</v>
      </c>
      <c r="F12" s="111"/>
    </row>
    <row r="13" spans="1:19" ht="93.6" x14ac:dyDescent="0.3">
      <c r="A13" s="23">
        <v>5</v>
      </c>
      <c r="B13" s="49" t="s">
        <v>244</v>
      </c>
      <c r="C13" s="60" t="s">
        <v>150</v>
      </c>
      <c r="D13" s="60">
        <v>45.4</v>
      </c>
      <c r="E13" s="74" t="s">
        <v>335</v>
      </c>
      <c r="F13" s="111"/>
    </row>
    <row r="14" spans="1:19" ht="78" x14ac:dyDescent="0.3">
      <c r="A14" s="29">
        <v>6</v>
      </c>
      <c r="B14" s="49" t="s">
        <v>245</v>
      </c>
      <c r="C14" s="60" t="s">
        <v>150</v>
      </c>
      <c r="D14" s="60">
        <v>36.799999999999997</v>
      </c>
      <c r="E14" s="74" t="s">
        <v>336</v>
      </c>
      <c r="F14" s="111"/>
    </row>
    <row r="15" spans="1:19" ht="109.2" x14ac:dyDescent="0.3">
      <c r="A15" s="29">
        <v>7</v>
      </c>
      <c r="B15" s="49" t="s">
        <v>246</v>
      </c>
      <c r="C15" s="60" t="s">
        <v>150</v>
      </c>
      <c r="D15" s="60">
        <v>58</v>
      </c>
      <c r="E15" s="74" t="s">
        <v>337</v>
      </c>
      <c r="F15" s="111"/>
    </row>
    <row r="16" spans="1:19" ht="93.6" x14ac:dyDescent="0.3">
      <c r="A16" s="23">
        <v>8</v>
      </c>
      <c r="B16" s="49" t="s">
        <v>247</v>
      </c>
      <c r="C16" s="60" t="s">
        <v>150</v>
      </c>
      <c r="D16" s="60">
        <v>62.5</v>
      </c>
      <c r="E16" s="74" t="s">
        <v>338</v>
      </c>
      <c r="F16" s="111"/>
    </row>
    <row r="17" spans="1:9" ht="98.25" customHeight="1" x14ac:dyDescent="0.3">
      <c r="A17" s="23">
        <v>9</v>
      </c>
      <c r="B17" s="49" t="s">
        <v>248</v>
      </c>
      <c r="C17" s="60" t="s">
        <v>150</v>
      </c>
      <c r="D17" s="60">
        <v>16</v>
      </c>
      <c r="E17" s="74" t="s">
        <v>339</v>
      </c>
      <c r="F17" s="111"/>
    </row>
    <row r="18" spans="1:9" ht="84" customHeight="1" x14ac:dyDescent="0.3">
      <c r="A18" s="29">
        <v>10</v>
      </c>
      <c r="B18" s="49" t="s">
        <v>249</v>
      </c>
      <c r="C18" s="60" t="s">
        <v>150</v>
      </c>
      <c r="D18" s="60">
        <v>21.4</v>
      </c>
      <c r="E18" s="74" t="s">
        <v>340</v>
      </c>
      <c r="F18" s="74"/>
    </row>
    <row r="19" spans="1:9" s="45" customFormat="1" ht="110.25" customHeight="1" x14ac:dyDescent="0.3">
      <c r="A19" s="29">
        <v>11</v>
      </c>
      <c r="B19" s="49" t="s">
        <v>250</v>
      </c>
      <c r="C19" s="60" t="s">
        <v>150</v>
      </c>
      <c r="D19" s="60">
        <v>96</v>
      </c>
      <c r="E19" s="74" t="s">
        <v>341</v>
      </c>
      <c r="F19" s="74"/>
    </row>
    <row r="20" spans="1:9" s="45" customFormat="1" ht="84" customHeight="1" x14ac:dyDescent="0.3">
      <c r="A20" s="29">
        <v>12</v>
      </c>
      <c r="B20" s="49" t="s">
        <v>251</v>
      </c>
      <c r="C20" s="60" t="s">
        <v>150</v>
      </c>
      <c r="D20" s="60">
        <v>80</v>
      </c>
      <c r="E20" s="74" t="s">
        <v>342</v>
      </c>
      <c r="F20" s="74"/>
    </row>
    <row r="21" spans="1:9" s="45" customFormat="1" ht="84" customHeight="1" x14ac:dyDescent="0.3">
      <c r="A21" s="29">
        <v>13</v>
      </c>
      <c r="B21" s="49" t="s">
        <v>252</v>
      </c>
      <c r="C21" s="60" t="s">
        <v>150</v>
      </c>
      <c r="D21" s="60">
        <v>30</v>
      </c>
      <c r="E21" s="74" t="s">
        <v>343</v>
      </c>
      <c r="F21" s="74"/>
    </row>
    <row r="22" spans="1:9" s="45" customFormat="1" ht="93.6" x14ac:dyDescent="0.3">
      <c r="A22" s="29">
        <v>14</v>
      </c>
      <c r="B22" s="49" t="s">
        <v>253</v>
      </c>
      <c r="C22" s="60" t="s">
        <v>150</v>
      </c>
      <c r="D22" s="60">
        <v>8.1999999999999993</v>
      </c>
      <c r="E22" s="74" t="s">
        <v>344</v>
      </c>
      <c r="F22" s="74"/>
    </row>
    <row r="23" spans="1:9" s="45" customFormat="1" ht="124.8" x14ac:dyDescent="0.3">
      <c r="A23" s="29">
        <v>15</v>
      </c>
      <c r="B23" s="49" t="s">
        <v>254</v>
      </c>
      <c r="C23" s="60" t="s">
        <v>150</v>
      </c>
      <c r="D23" s="60">
        <v>13.4</v>
      </c>
      <c r="E23" s="74" t="s">
        <v>345</v>
      </c>
      <c r="F23" s="74"/>
    </row>
    <row r="24" spans="1:9" s="45" customFormat="1" ht="93.6" x14ac:dyDescent="0.3">
      <c r="A24" s="29">
        <v>16</v>
      </c>
      <c r="B24" s="49" t="s">
        <v>255</v>
      </c>
      <c r="C24" s="60" t="s">
        <v>150</v>
      </c>
      <c r="D24" s="60">
        <v>56.2</v>
      </c>
      <c r="E24" s="74" t="s">
        <v>346</v>
      </c>
      <c r="F24" s="111" t="s">
        <v>347</v>
      </c>
    </row>
    <row r="25" spans="1:9" s="45" customFormat="1" ht="84" customHeight="1" x14ac:dyDescent="0.3">
      <c r="A25" s="29">
        <v>17</v>
      </c>
      <c r="B25" s="49" t="s">
        <v>151</v>
      </c>
      <c r="C25" s="60" t="s">
        <v>150</v>
      </c>
      <c r="D25" s="60">
        <v>73</v>
      </c>
      <c r="E25" s="74" t="s">
        <v>348</v>
      </c>
      <c r="F25" s="111"/>
    </row>
    <row r="26" spans="1:9" ht="32.25" customHeight="1" x14ac:dyDescent="0.3">
      <c r="A26" s="180" t="s">
        <v>18</v>
      </c>
      <c r="B26" s="181"/>
      <c r="C26" s="181"/>
      <c r="D26" s="181"/>
      <c r="E26" s="181"/>
      <c r="F26" s="181"/>
    </row>
    <row r="27" spans="1:9" ht="15.75" customHeight="1" x14ac:dyDescent="0.3">
      <c r="A27" s="178" t="s">
        <v>19</v>
      </c>
      <c r="B27" s="179"/>
      <c r="C27" s="179"/>
      <c r="D27" s="179"/>
      <c r="E27" s="179"/>
      <c r="F27" s="179"/>
    </row>
    <row r="28" spans="1:9" ht="32.25" customHeight="1" x14ac:dyDescent="0.3">
      <c r="A28" s="178" t="s">
        <v>20</v>
      </c>
      <c r="B28" s="179"/>
      <c r="C28" s="179"/>
      <c r="D28" s="179"/>
      <c r="E28" s="179"/>
      <c r="F28" s="179"/>
    </row>
    <row r="29" spans="1:9" x14ac:dyDescent="0.3">
      <c r="B29" s="8"/>
    </row>
    <row r="30" spans="1:9" ht="27" customHeight="1" x14ac:dyDescent="0.3">
      <c r="A30" s="182"/>
      <c r="B30" s="182"/>
      <c r="C30" s="17"/>
      <c r="D30" s="9"/>
      <c r="E30" s="183"/>
      <c r="F30" s="183"/>
      <c r="H30" s="10"/>
      <c r="I30" s="10"/>
    </row>
    <row r="31" spans="1:9" x14ac:dyDescent="0.3">
      <c r="A31" s="11"/>
      <c r="B31" s="4"/>
      <c r="C31" s="12"/>
      <c r="D31" s="9"/>
      <c r="E31" s="4"/>
      <c r="F31" s="9"/>
      <c r="G31" s="13"/>
      <c r="H31" s="13"/>
      <c r="I31" s="13"/>
    </row>
    <row r="32" spans="1:9" x14ac:dyDescent="0.3">
      <c r="A32" s="11"/>
      <c r="B32" s="11"/>
      <c r="C32" s="9"/>
      <c r="D32" s="9"/>
      <c r="E32" s="9"/>
      <c r="F32" s="9"/>
      <c r="G32" s="13"/>
      <c r="H32" s="13"/>
      <c r="I32" s="13"/>
    </row>
  </sheetData>
  <mergeCells count="11">
    <mergeCell ref="A27:F27"/>
    <mergeCell ref="A28:F28"/>
    <mergeCell ref="A26:F26"/>
    <mergeCell ref="A30:B30"/>
    <mergeCell ref="A4:F4"/>
    <mergeCell ref="E30:F30"/>
    <mergeCell ref="H2:L2"/>
    <mergeCell ref="H3:L3"/>
    <mergeCell ref="A5:F5"/>
    <mergeCell ref="A2:F2"/>
    <mergeCell ref="A3:F3"/>
  </mergeCells>
  <pageMargins left="0.51181102362204722" right="0.11811023622047245" top="0.35433070866141736" bottom="0.35433070866141736" header="0.11811023622047245" footer="0.11811023622047245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85"/>
  <sheetViews>
    <sheetView view="pageBreakPreview" topLeftCell="A73" zoomScale="64" zoomScaleNormal="100" zoomScaleSheetLayoutView="64" workbookViewId="0">
      <selection activeCell="M83" sqref="M83"/>
    </sheetView>
  </sheetViews>
  <sheetFormatPr defaultColWidth="9.109375" defaultRowHeight="15.6" x14ac:dyDescent="0.3"/>
  <cols>
    <col min="1" max="1" width="8.109375" style="1" customWidth="1"/>
    <col min="2" max="2" width="32" style="1" customWidth="1"/>
    <col min="3" max="3" width="7.88671875" style="1" customWidth="1"/>
    <col min="4" max="4" width="22.109375" style="1" customWidth="1"/>
    <col min="5" max="5" width="12.33203125" style="1" customWidth="1"/>
    <col min="6" max="6" width="13.33203125" style="1" customWidth="1"/>
    <col min="7" max="8" width="13" style="1" customWidth="1"/>
    <col min="9" max="9" width="8.5546875" style="1" customWidth="1"/>
    <col min="10" max="10" width="8.44140625" style="1" customWidth="1"/>
    <col min="11" max="11" width="8.109375" style="1" customWidth="1"/>
    <col min="12" max="12" width="8.33203125" style="1" customWidth="1"/>
    <col min="13" max="13" width="10.6640625" style="1" customWidth="1"/>
    <col min="14" max="14" width="10.44140625" style="1" customWidth="1"/>
    <col min="15" max="15" width="8.33203125" style="1" customWidth="1"/>
    <col min="16" max="16" width="12" style="1" customWidth="1"/>
    <col min="17" max="17" width="40.5546875" style="1" customWidth="1"/>
    <col min="18" max="16384" width="9.109375" style="1"/>
  </cols>
  <sheetData>
    <row r="1" spans="1:22" x14ac:dyDescent="0.3">
      <c r="E1" s="18"/>
      <c r="I1" s="18"/>
      <c r="N1" s="177" t="s">
        <v>372</v>
      </c>
      <c r="O1" s="192"/>
      <c r="P1" s="192"/>
      <c r="Q1" s="192"/>
    </row>
    <row r="2" spans="1:22" x14ac:dyDescent="0.3">
      <c r="C2" s="3"/>
      <c r="E2" s="4"/>
      <c r="H2" s="2"/>
      <c r="I2" s="4"/>
      <c r="L2" s="2"/>
      <c r="N2" s="192"/>
      <c r="O2" s="192"/>
      <c r="P2" s="192"/>
      <c r="Q2" s="192"/>
    </row>
    <row r="3" spans="1:22" s="55" customFormat="1" x14ac:dyDescent="0.3">
      <c r="C3" s="57"/>
      <c r="E3" s="58"/>
      <c r="H3" s="56"/>
      <c r="I3" s="58"/>
      <c r="L3" s="56"/>
      <c r="N3" s="192"/>
      <c r="O3" s="192"/>
      <c r="P3" s="192"/>
      <c r="Q3" s="192"/>
    </row>
    <row r="4" spans="1:22" s="55" customFormat="1" x14ac:dyDescent="0.3">
      <c r="C4" s="57"/>
      <c r="E4" s="58"/>
      <c r="H4" s="56"/>
      <c r="I4" s="58"/>
      <c r="L4" s="56"/>
      <c r="N4" s="192"/>
      <c r="O4" s="192"/>
      <c r="P4" s="192"/>
      <c r="Q4" s="192"/>
    </row>
    <row r="6" spans="1:22" x14ac:dyDescent="0.3">
      <c r="A6" s="175" t="s">
        <v>7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</row>
    <row r="7" spans="1:22" x14ac:dyDescent="0.3">
      <c r="A7" s="175" t="s">
        <v>52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</row>
    <row r="8" spans="1:22" x14ac:dyDescent="0.3">
      <c r="A8" s="176" t="s">
        <v>149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2"/>
      <c r="S8" s="2"/>
      <c r="T8" s="2"/>
      <c r="U8" s="2"/>
      <c r="V8" s="2"/>
    </row>
    <row r="9" spans="1:22" x14ac:dyDescent="0.3">
      <c r="A9" s="176" t="s">
        <v>314</v>
      </c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6"/>
      <c r="S9" s="6"/>
      <c r="T9" s="6"/>
      <c r="U9" s="6"/>
      <c r="V9" s="6"/>
    </row>
    <row r="10" spans="1:22" ht="15.75" x14ac:dyDescent="0.25">
      <c r="B10" s="15"/>
      <c r="C10" s="15"/>
      <c r="D10" s="15"/>
      <c r="E10" s="20"/>
      <c r="F10" s="15"/>
      <c r="G10" s="15"/>
    </row>
    <row r="11" spans="1:22" s="21" customFormat="1" ht="35.25" customHeight="1" x14ac:dyDescent="0.3">
      <c r="A11" s="185" t="s">
        <v>29</v>
      </c>
      <c r="B11" s="185" t="s">
        <v>50</v>
      </c>
      <c r="C11" s="185" t="s">
        <v>40</v>
      </c>
      <c r="D11" s="185" t="s">
        <v>53</v>
      </c>
      <c r="E11" s="185" t="s">
        <v>25</v>
      </c>
      <c r="F11" s="185" t="s">
        <v>26</v>
      </c>
      <c r="G11" s="185" t="s">
        <v>27</v>
      </c>
      <c r="H11" s="185" t="s">
        <v>28</v>
      </c>
      <c r="I11" s="185" t="s">
        <v>41</v>
      </c>
      <c r="J11" s="185"/>
      <c r="K11" s="185"/>
      <c r="L11" s="185"/>
      <c r="M11" s="185"/>
      <c r="N11" s="185"/>
      <c r="O11" s="185"/>
      <c r="P11" s="185"/>
      <c r="Q11" s="194" t="s">
        <v>42</v>
      </c>
    </row>
    <row r="12" spans="1:22" s="21" customFormat="1" ht="34.5" customHeight="1" x14ac:dyDescent="0.3">
      <c r="A12" s="185"/>
      <c r="B12" s="185"/>
      <c r="C12" s="185"/>
      <c r="D12" s="185"/>
      <c r="E12" s="185"/>
      <c r="F12" s="185"/>
      <c r="G12" s="185"/>
      <c r="H12" s="185"/>
      <c r="I12" s="196" t="s">
        <v>43</v>
      </c>
      <c r="J12" s="196"/>
      <c r="K12" s="196" t="s">
        <v>44</v>
      </c>
      <c r="L12" s="196"/>
      <c r="M12" s="196" t="s">
        <v>45</v>
      </c>
      <c r="N12" s="196"/>
      <c r="O12" s="196" t="s">
        <v>46</v>
      </c>
      <c r="P12" s="196"/>
      <c r="Q12" s="194"/>
    </row>
    <row r="13" spans="1:22" s="21" customFormat="1" ht="45.75" customHeight="1" x14ac:dyDescent="0.3">
      <c r="A13" s="185"/>
      <c r="B13" s="185"/>
      <c r="C13" s="185"/>
      <c r="D13" s="185"/>
      <c r="E13" s="185"/>
      <c r="F13" s="185"/>
      <c r="G13" s="185"/>
      <c r="H13" s="185"/>
      <c r="I13" s="99" t="s">
        <v>23</v>
      </c>
      <c r="J13" s="99" t="s">
        <v>24</v>
      </c>
      <c r="K13" s="99" t="s">
        <v>23</v>
      </c>
      <c r="L13" s="99" t="s">
        <v>24</v>
      </c>
      <c r="M13" s="99" t="s">
        <v>23</v>
      </c>
      <c r="N13" s="99" t="s">
        <v>24</v>
      </c>
      <c r="O13" s="99" t="s">
        <v>23</v>
      </c>
      <c r="P13" s="99" t="s">
        <v>24</v>
      </c>
      <c r="Q13" s="194"/>
    </row>
    <row r="14" spans="1:22" ht="15.75" x14ac:dyDescent="0.25">
      <c r="A14" s="22">
        <v>1</v>
      </c>
      <c r="B14" s="22">
        <v>2</v>
      </c>
      <c r="C14" s="22">
        <v>3</v>
      </c>
      <c r="D14" s="22">
        <v>4</v>
      </c>
      <c r="E14" s="22">
        <v>5</v>
      </c>
      <c r="F14" s="22">
        <v>6</v>
      </c>
      <c r="G14" s="22">
        <v>7</v>
      </c>
      <c r="H14" s="22">
        <v>8</v>
      </c>
      <c r="I14" s="22">
        <v>9</v>
      </c>
      <c r="J14" s="22">
        <v>10</v>
      </c>
      <c r="K14" s="22">
        <v>11</v>
      </c>
      <c r="L14" s="22">
        <v>12</v>
      </c>
      <c r="M14" s="22">
        <v>13</v>
      </c>
      <c r="N14" s="22">
        <v>14</v>
      </c>
      <c r="O14" s="22">
        <v>15</v>
      </c>
      <c r="P14" s="22">
        <v>16</v>
      </c>
      <c r="Q14" s="22">
        <v>17</v>
      </c>
    </row>
    <row r="15" spans="1:22" ht="30.75" customHeight="1" x14ac:dyDescent="0.3">
      <c r="A15" s="36">
        <v>1</v>
      </c>
      <c r="B15" s="187" t="s">
        <v>54</v>
      </c>
      <c r="C15" s="187"/>
      <c r="D15" s="187"/>
      <c r="E15" s="187"/>
      <c r="F15" s="187"/>
      <c r="G15" s="187"/>
      <c r="H15" s="187"/>
      <c r="I15" s="193"/>
      <c r="J15" s="193"/>
      <c r="K15" s="193"/>
      <c r="L15" s="193"/>
      <c r="M15" s="193"/>
      <c r="N15" s="193"/>
      <c r="O15" s="193"/>
      <c r="P15" s="193"/>
      <c r="Q15" s="193"/>
    </row>
    <row r="16" spans="1:22" ht="93.6" x14ac:dyDescent="0.35">
      <c r="A16" s="37" t="s">
        <v>62</v>
      </c>
      <c r="B16" s="26" t="s">
        <v>61</v>
      </c>
      <c r="C16" s="54"/>
      <c r="D16" s="54"/>
      <c r="E16" s="54"/>
      <c r="F16" s="54"/>
      <c r="G16" s="54"/>
      <c r="H16" s="54"/>
      <c r="I16" s="32"/>
      <c r="J16" s="32"/>
      <c r="K16" s="32"/>
      <c r="L16" s="32"/>
      <c r="M16" s="32"/>
      <c r="N16" s="32"/>
      <c r="O16" s="32"/>
      <c r="P16" s="54"/>
      <c r="Q16" s="68"/>
    </row>
    <row r="17" spans="1:17" ht="171.6" x14ac:dyDescent="0.3">
      <c r="A17" s="37" t="s">
        <v>64</v>
      </c>
      <c r="B17" s="26" t="s">
        <v>63</v>
      </c>
      <c r="C17" s="54"/>
      <c r="D17" s="25" t="s">
        <v>302</v>
      </c>
      <c r="E17" s="31">
        <v>42593</v>
      </c>
      <c r="F17" s="31" t="s">
        <v>301</v>
      </c>
      <c r="G17" s="31" t="s">
        <v>301</v>
      </c>
      <c r="H17" s="31">
        <v>42714</v>
      </c>
      <c r="I17" s="34"/>
      <c r="J17" s="34"/>
      <c r="K17" s="34"/>
      <c r="L17" s="34"/>
      <c r="M17" s="112"/>
      <c r="N17" s="28">
        <v>611</v>
      </c>
      <c r="O17" s="28">
        <v>1539</v>
      </c>
      <c r="P17" s="28"/>
      <c r="Q17" s="65" t="s">
        <v>162</v>
      </c>
    </row>
    <row r="18" spans="1:17" ht="140.4" x14ac:dyDescent="0.3">
      <c r="A18" s="37" t="s">
        <v>66</v>
      </c>
      <c r="B18" s="26" t="s">
        <v>65</v>
      </c>
      <c r="C18" s="54"/>
      <c r="D18" s="25" t="s">
        <v>300</v>
      </c>
      <c r="E18" s="35">
        <v>42634</v>
      </c>
      <c r="F18" s="31">
        <v>42694</v>
      </c>
      <c r="G18" s="31">
        <v>42634</v>
      </c>
      <c r="H18" s="31">
        <v>42714</v>
      </c>
      <c r="I18" s="34"/>
      <c r="J18" s="34"/>
      <c r="K18" s="34"/>
      <c r="L18" s="34"/>
      <c r="M18" s="28"/>
      <c r="N18" s="28">
        <v>613</v>
      </c>
      <c r="O18" s="28">
        <v>1201.2</v>
      </c>
      <c r="P18" s="28"/>
      <c r="Q18" s="54" t="s">
        <v>162</v>
      </c>
    </row>
    <row r="19" spans="1:17" ht="228.75" customHeight="1" x14ac:dyDescent="0.3">
      <c r="A19" s="37" t="s">
        <v>68</v>
      </c>
      <c r="B19" s="26" t="s">
        <v>67</v>
      </c>
      <c r="C19" s="54"/>
      <c r="D19" s="25" t="s">
        <v>300</v>
      </c>
      <c r="E19" s="35">
        <v>42634</v>
      </c>
      <c r="F19" s="31">
        <v>42694</v>
      </c>
      <c r="G19" s="31">
        <v>42634</v>
      </c>
      <c r="H19" s="31">
        <v>42711</v>
      </c>
      <c r="I19" s="34"/>
      <c r="J19" s="34"/>
      <c r="K19" s="66">
        <v>2000</v>
      </c>
      <c r="L19" s="25"/>
      <c r="M19" s="25"/>
      <c r="N19" s="28">
        <v>522.1</v>
      </c>
      <c r="O19" s="28">
        <v>1477.9</v>
      </c>
      <c r="P19" s="54"/>
      <c r="Q19" s="54" t="s">
        <v>162</v>
      </c>
    </row>
    <row r="20" spans="1:17" ht="171.6" x14ac:dyDescent="0.3">
      <c r="A20" s="37" t="s">
        <v>70</v>
      </c>
      <c r="B20" s="27" t="s">
        <v>69</v>
      </c>
      <c r="C20" s="54"/>
      <c r="D20" s="25" t="s">
        <v>303</v>
      </c>
      <c r="E20" s="35">
        <v>42667</v>
      </c>
      <c r="F20" s="31">
        <v>42734</v>
      </c>
      <c r="G20" s="31">
        <v>42667</v>
      </c>
      <c r="H20" s="31">
        <v>42734</v>
      </c>
      <c r="I20" s="34"/>
      <c r="J20" s="34"/>
      <c r="K20" s="34"/>
      <c r="L20" s="34"/>
      <c r="M20" s="28">
        <v>770</v>
      </c>
      <c r="N20" s="28"/>
      <c r="O20" s="28">
        <v>1222</v>
      </c>
      <c r="P20" s="54"/>
      <c r="Q20" s="54" t="s">
        <v>162</v>
      </c>
    </row>
    <row r="21" spans="1:17" ht="223.5" customHeight="1" x14ac:dyDescent="0.3">
      <c r="A21" s="37" t="s">
        <v>72</v>
      </c>
      <c r="B21" s="26" t="s">
        <v>71</v>
      </c>
      <c r="C21" s="54"/>
      <c r="D21" s="62" t="s">
        <v>304</v>
      </c>
      <c r="E21" s="31">
        <v>42552</v>
      </c>
      <c r="F21" s="31">
        <v>42643</v>
      </c>
      <c r="G21" s="31">
        <v>42580</v>
      </c>
      <c r="H21" s="31">
        <v>42734</v>
      </c>
      <c r="I21" s="99"/>
      <c r="J21" s="99"/>
      <c r="K21" s="99"/>
      <c r="L21" s="99"/>
      <c r="M21" s="94"/>
      <c r="N21" s="99"/>
      <c r="O21" s="99">
        <v>3743.5</v>
      </c>
      <c r="P21" s="99">
        <v>3743.5</v>
      </c>
      <c r="Q21" s="99" t="s">
        <v>356</v>
      </c>
    </row>
    <row r="22" spans="1:17" s="45" customFormat="1" ht="217.5" customHeight="1" x14ac:dyDescent="0.3">
      <c r="A22" s="37" t="s">
        <v>168</v>
      </c>
      <c r="B22" s="63" t="s">
        <v>165</v>
      </c>
      <c r="C22" s="54"/>
      <c r="D22" s="66" t="s">
        <v>308</v>
      </c>
      <c r="E22" s="35">
        <v>42552</v>
      </c>
      <c r="F22" s="31">
        <v>42643</v>
      </c>
      <c r="G22" s="31">
        <v>42584</v>
      </c>
      <c r="H22" s="31">
        <v>42643</v>
      </c>
      <c r="I22" s="34"/>
      <c r="J22" s="34"/>
      <c r="K22" s="34"/>
      <c r="L22" s="34"/>
      <c r="M22" s="28">
        <v>7948.5</v>
      </c>
      <c r="N22" s="28">
        <v>7948.5</v>
      </c>
      <c r="O22" s="43"/>
      <c r="P22" s="43"/>
      <c r="Q22" s="54" t="s">
        <v>162</v>
      </c>
    </row>
    <row r="23" spans="1:17" s="45" customFormat="1" ht="219.75" customHeight="1" x14ac:dyDescent="0.3">
      <c r="A23" s="37" t="s">
        <v>171</v>
      </c>
      <c r="B23" s="63" t="s">
        <v>169</v>
      </c>
      <c r="C23" s="54"/>
      <c r="D23" s="66" t="s">
        <v>305</v>
      </c>
      <c r="E23" s="35">
        <v>42552</v>
      </c>
      <c r="F23" s="31">
        <v>42734</v>
      </c>
      <c r="G23" s="31">
        <v>42584</v>
      </c>
      <c r="H23" s="31">
        <v>42734</v>
      </c>
      <c r="I23" s="34"/>
      <c r="J23" s="34"/>
      <c r="K23" s="34"/>
      <c r="L23" s="34"/>
      <c r="M23" s="28"/>
      <c r="N23" s="28"/>
      <c r="O23" s="28">
        <v>1355</v>
      </c>
      <c r="P23" s="32">
        <v>1355</v>
      </c>
      <c r="Q23" s="54" t="s">
        <v>162</v>
      </c>
    </row>
    <row r="24" spans="1:17" s="44" customFormat="1" ht="186" customHeight="1" x14ac:dyDescent="0.3">
      <c r="A24" s="51" t="s">
        <v>74</v>
      </c>
      <c r="B24" s="63" t="s">
        <v>165</v>
      </c>
      <c r="C24" s="52"/>
      <c r="D24" s="60" t="s">
        <v>164</v>
      </c>
      <c r="E24" s="97">
        <v>42552</v>
      </c>
      <c r="F24" s="97">
        <v>42643</v>
      </c>
      <c r="G24" s="97">
        <v>42614</v>
      </c>
      <c r="H24" s="97">
        <v>42643</v>
      </c>
      <c r="I24" s="53"/>
      <c r="J24" s="53"/>
      <c r="K24" s="53"/>
      <c r="L24" s="53"/>
      <c r="M24" s="96"/>
      <c r="N24" s="96"/>
      <c r="O24" s="53">
        <v>3700</v>
      </c>
      <c r="P24" s="53">
        <v>3700</v>
      </c>
      <c r="Q24" s="54" t="s">
        <v>162</v>
      </c>
    </row>
    <row r="25" spans="1:17" ht="234" x14ac:dyDescent="0.3">
      <c r="A25" s="37" t="s">
        <v>76</v>
      </c>
      <c r="B25" s="26" t="s">
        <v>75</v>
      </c>
      <c r="C25" s="54"/>
      <c r="D25" s="61" t="s">
        <v>307</v>
      </c>
      <c r="E25" s="31">
        <v>42552</v>
      </c>
      <c r="F25" s="31">
        <v>42643</v>
      </c>
      <c r="G25" s="31">
        <v>42605</v>
      </c>
      <c r="H25" s="97">
        <v>42734</v>
      </c>
      <c r="I25" s="80"/>
      <c r="J25" s="80"/>
      <c r="K25" s="80"/>
      <c r="L25" s="80"/>
      <c r="M25" s="81"/>
      <c r="N25" s="80"/>
      <c r="O25" s="82">
        <v>2857</v>
      </c>
      <c r="P25" s="82">
        <v>2165.6999999999998</v>
      </c>
      <c r="Q25" s="80" t="s">
        <v>363</v>
      </c>
    </row>
    <row r="26" spans="1:17" ht="124.8" x14ac:dyDescent="0.3">
      <c r="A26" s="37" t="s">
        <v>77</v>
      </c>
      <c r="B26" s="26" t="s">
        <v>277</v>
      </c>
      <c r="C26" s="54"/>
      <c r="D26" s="61" t="s">
        <v>306</v>
      </c>
      <c r="E26" s="31">
        <v>42583</v>
      </c>
      <c r="F26" s="31">
        <v>42705</v>
      </c>
      <c r="G26" s="31">
        <v>42588</v>
      </c>
      <c r="H26" s="31">
        <v>42651</v>
      </c>
      <c r="I26" s="34"/>
      <c r="J26" s="34"/>
      <c r="K26" s="34"/>
      <c r="L26" s="34"/>
      <c r="M26" s="28">
        <v>98</v>
      </c>
      <c r="N26" s="28">
        <v>98</v>
      </c>
      <c r="O26" s="28"/>
      <c r="P26" s="54"/>
      <c r="Q26" s="54" t="s">
        <v>162</v>
      </c>
    </row>
    <row r="27" spans="1:17" ht="140.4" x14ac:dyDescent="0.3">
      <c r="A27" s="37" t="s">
        <v>214</v>
      </c>
      <c r="B27" s="26" t="s">
        <v>213</v>
      </c>
      <c r="C27" s="54"/>
      <c r="D27" s="62" t="s">
        <v>295</v>
      </c>
      <c r="E27" s="31">
        <v>42552</v>
      </c>
      <c r="F27" s="31">
        <v>42643</v>
      </c>
      <c r="G27" s="31">
        <v>42552</v>
      </c>
      <c r="H27" s="31">
        <v>42643</v>
      </c>
      <c r="I27" s="61"/>
      <c r="J27" s="61"/>
      <c r="K27" s="64"/>
      <c r="L27" s="61"/>
      <c r="M27" s="67">
        <v>11648.7</v>
      </c>
      <c r="N27" s="67">
        <v>11648.7</v>
      </c>
      <c r="O27" s="61"/>
      <c r="P27" s="61"/>
      <c r="Q27" s="54" t="s">
        <v>162</v>
      </c>
    </row>
    <row r="28" spans="1:17" ht="409.6" x14ac:dyDescent="0.3">
      <c r="A28" s="37" t="s">
        <v>216</v>
      </c>
      <c r="B28" s="26" t="s">
        <v>219</v>
      </c>
      <c r="C28" s="54"/>
      <c r="D28" s="62" t="s">
        <v>296</v>
      </c>
      <c r="E28" s="31">
        <v>42552</v>
      </c>
      <c r="F28" s="31">
        <v>42643</v>
      </c>
      <c r="G28" s="31">
        <v>42552</v>
      </c>
      <c r="H28" s="31">
        <v>42643</v>
      </c>
      <c r="I28" s="61"/>
      <c r="J28" s="61"/>
      <c r="K28" s="61"/>
      <c r="L28" s="61"/>
      <c r="M28" s="67">
        <v>12573.7</v>
      </c>
      <c r="N28" s="67">
        <v>10059</v>
      </c>
      <c r="O28" s="61"/>
      <c r="P28" s="61"/>
      <c r="Q28" s="60" t="s">
        <v>355</v>
      </c>
    </row>
    <row r="29" spans="1:17" ht="356.25" customHeight="1" x14ac:dyDescent="0.3">
      <c r="A29" s="37" t="s">
        <v>220</v>
      </c>
      <c r="B29" s="26" t="s">
        <v>221</v>
      </c>
      <c r="C29" s="54"/>
      <c r="D29" s="62" t="s">
        <v>297</v>
      </c>
      <c r="E29" s="31">
        <v>42552</v>
      </c>
      <c r="F29" s="31">
        <v>42643</v>
      </c>
      <c r="G29" s="31">
        <v>42552</v>
      </c>
      <c r="H29" s="31">
        <v>42643</v>
      </c>
      <c r="I29" s="61"/>
      <c r="J29" s="61"/>
      <c r="K29" s="61"/>
      <c r="L29" s="61"/>
      <c r="M29" s="67">
        <v>2142.9</v>
      </c>
      <c r="N29" s="67">
        <v>2142.9</v>
      </c>
      <c r="O29" s="61"/>
      <c r="P29" s="61"/>
      <c r="Q29" s="61" t="s">
        <v>162</v>
      </c>
    </row>
    <row r="30" spans="1:17" ht="109.2" x14ac:dyDescent="0.3">
      <c r="A30" s="37" t="s">
        <v>80</v>
      </c>
      <c r="B30" s="26" t="s">
        <v>228</v>
      </c>
      <c r="C30" s="54"/>
      <c r="D30" s="25"/>
      <c r="E30" s="31"/>
      <c r="F30" s="31"/>
      <c r="G30" s="33"/>
      <c r="H30" s="33"/>
      <c r="I30" s="34"/>
      <c r="J30" s="34"/>
      <c r="K30" s="34"/>
      <c r="L30" s="34"/>
      <c r="M30" s="28"/>
      <c r="N30" s="28"/>
      <c r="O30" s="28"/>
      <c r="P30" s="54"/>
      <c r="Q30" s="54"/>
    </row>
    <row r="31" spans="1:17" ht="213.75" customHeight="1" x14ac:dyDescent="0.3">
      <c r="A31" s="37" t="s">
        <v>229</v>
      </c>
      <c r="B31" s="26" t="s">
        <v>230</v>
      </c>
      <c r="C31" s="54"/>
      <c r="D31" s="62" t="s">
        <v>298</v>
      </c>
      <c r="E31" s="97">
        <v>42552</v>
      </c>
      <c r="F31" s="97">
        <v>42643</v>
      </c>
      <c r="G31" s="97">
        <v>42583</v>
      </c>
      <c r="H31" s="97">
        <v>42729</v>
      </c>
      <c r="I31" s="90">
        <v>0</v>
      </c>
      <c r="J31" s="90">
        <v>0</v>
      </c>
      <c r="K31" s="90">
        <v>0</v>
      </c>
      <c r="L31" s="90">
        <v>0</v>
      </c>
      <c r="M31" s="91">
        <v>888.9</v>
      </c>
      <c r="N31" s="90">
        <v>0</v>
      </c>
      <c r="O31" s="90">
        <v>0</v>
      </c>
      <c r="P31" s="90">
        <v>888.9</v>
      </c>
      <c r="Q31" s="93" t="s">
        <v>351</v>
      </c>
    </row>
    <row r="32" spans="1:17" s="45" customFormat="1" ht="275.25" customHeight="1" x14ac:dyDescent="0.3">
      <c r="A32" s="37" t="s">
        <v>232</v>
      </c>
      <c r="B32" s="26" t="s">
        <v>234</v>
      </c>
      <c r="C32" s="54"/>
      <c r="D32" s="61" t="s">
        <v>298</v>
      </c>
      <c r="E32" s="97">
        <v>42552</v>
      </c>
      <c r="F32" s="97">
        <v>42643</v>
      </c>
      <c r="G32" s="97">
        <v>42583</v>
      </c>
      <c r="H32" s="97">
        <v>42731</v>
      </c>
      <c r="I32" s="90">
        <v>0</v>
      </c>
      <c r="J32" s="90">
        <v>0</v>
      </c>
      <c r="K32" s="90">
        <v>0</v>
      </c>
      <c r="L32" s="90">
        <v>0</v>
      </c>
      <c r="M32" s="91">
        <v>2802.1</v>
      </c>
      <c r="N32" s="90">
        <v>0</v>
      </c>
      <c r="O32" s="90">
        <v>0</v>
      </c>
      <c r="P32" s="90">
        <v>1920.5</v>
      </c>
      <c r="Q32" s="92" t="s">
        <v>352</v>
      </c>
    </row>
    <row r="33" spans="1:17" ht="405.6" x14ac:dyDescent="0.3">
      <c r="A33" s="38" t="s">
        <v>236</v>
      </c>
      <c r="B33" s="26" t="s">
        <v>235</v>
      </c>
      <c r="C33" s="54"/>
      <c r="D33" s="61" t="s">
        <v>299</v>
      </c>
      <c r="E33" s="97">
        <v>42552</v>
      </c>
      <c r="F33" s="97">
        <v>42643</v>
      </c>
      <c r="G33" s="97">
        <v>42583</v>
      </c>
      <c r="H33" s="97">
        <v>42735</v>
      </c>
      <c r="I33" s="90">
        <v>0</v>
      </c>
      <c r="J33" s="90">
        <v>0</v>
      </c>
      <c r="K33" s="90">
        <v>0</v>
      </c>
      <c r="L33" s="90">
        <v>0</v>
      </c>
      <c r="M33" s="91">
        <v>10969.2</v>
      </c>
      <c r="N33" s="90">
        <v>0</v>
      </c>
      <c r="O33" s="91">
        <v>786.1</v>
      </c>
      <c r="P33" s="90">
        <v>9142.5</v>
      </c>
      <c r="Q33" s="92" t="s">
        <v>353</v>
      </c>
    </row>
    <row r="34" spans="1:17" s="45" customFormat="1" ht="304.5" customHeight="1" x14ac:dyDescent="0.3">
      <c r="A34" s="38" t="s">
        <v>239</v>
      </c>
      <c r="B34" s="26" t="s">
        <v>238</v>
      </c>
      <c r="C34" s="54"/>
      <c r="D34" s="61" t="s">
        <v>299</v>
      </c>
      <c r="E34" s="97">
        <v>42552</v>
      </c>
      <c r="F34" s="97">
        <v>42643</v>
      </c>
      <c r="G34" s="97">
        <v>42583</v>
      </c>
      <c r="H34" s="97">
        <v>42735</v>
      </c>
      <c r="I34" s="90">
        <v>0</v>
      </c>
      <c r="J34" s="90">
        <v>0</v>
      </c>
      <c r="K34" s="90">
        <v>0</v>
      </c>
      <c r="L34" s="90">
        <v>0</v>
      </c>
      <c r="M34" s="91">
        <v>4088</v>
      </c>
      <c r="N34" s="90">
        <v>0</v>
      </c>
      <c r="O34" s="90">
        <v>0</v>
      </c>
      <c r="P34" s="90">
        <v>3708.1000000000004</v>
      </c>
      <c r="Q34" s="92" t="s">
        <v>354</v>
      </c>
    </row>
    <row r="35" spans="1:17" ht="23.25" customHeight="1" x14ac:dyDescent="0.3">
      <c r="A35" s="38" t="s">
        <v>82</v>
      </c>
      <c r="B35" s="186" t="s">
        <v>81</v>
      </c>
      <c r="C35" s="186"/>
      <c r="D35" s="186"/>
      <c r="E35" s="186"/>
      <c r="F35" s="186"/>
      <c r="G35" s="186"/>
      <c r="H35" s="186"/>
      <c r="I35" s="32"/>
      <c r="J35" s="32"/>
      <c r="K35" s="32"/>
      <c r="L35" s="32"/>
      <c r="M35" s="32"/>
      <c r="N35" s="32"/>
      <c r="O35" s="32"/>
      <c r="P35" s="54"/>
      <c r="Q35" s="54"/>
    </row>
    <row r="36" spans="1:17" ht="46.8" x14ac:dyDescent="0.3">
      <c r="A36" s="37" t="s">
        <v>84</v>
      </c>
      <c r="B36" s="24" t="s">
        <v>83</v>
      </c>
      <c r="C36" s="54"/>
      <c r="D36" s="54"/>
      <c r="E36" s="54"/>
      <c r="F36" s="54"/>
      <c r="G36" s="54"/>
      <c r="H36" s="54"/>
      <c r="I36" s="32"/>
      <c r="J36" s="32"/>
      <c r="K36" s="32"/>
      <c r="L36" s="32"/>
      <c r="M36" s="32"/>
      <c r="N36" s="32"/>
      <c r="O36" s="32"/>
      <c r="P36" s="54"/>
      <c r="Q36" s="54"/>
    </row>
    <row r="37" spans="1:17" ht="226.5" customHeight="1" x14ac:dyDescent="0.3">
      <c r="A37" s="37" t="s">
        <v>86</v>
      </c>
      <c r="B37" s="24" t="s">
        <v>85</v>
      </c>
      <c r="C37" s="54"/>
      <c r="D37" s="61" t="s">
        <v>292</v>
      </c>
      <c r="E37" s="85">
        <v>42552</v>
      </c>
      <c r="F37" s="85">
        <v>42643</v>
      </c>
      <c r="G37" s="85">
        <v>42611</v>
      </c>
      <c r="H37" s="86">
        <v>42723</v>
      </c>
      <c r="I37" s="48"/>
      <c r="J37" s="48"/>
      <c r="K37" s="48"/>
      <c r="L37" s="48"/>
      <c r="M37" s="87"/>
      <c r="N37" s="48"/>
      <c r="O37" s="88">
        <v>3300</v>
      </c>
      <c r="P37" s="88">
        <v>3300</v>
      </c>
      <c r="Q37" s="48" t="s">
        <v>162</v>
      </c>
    </row>
    <row r="38" spans="1:17" ht="178.5" customHeight="1" x14ac:dyDescent="0.3">
      <c r="A38" s="37" t="s">
        <v>88</v>
      </c>
      <c r="B38" s="24" t="s">
        <v>87</v>
      </c>
      <c r="C38" s="54"/>
      <c r="D38" s="25" t="s">
        <v>300</v>
      </c>
      <c r="E38" s="30">
        <v>42627</v>
      </c>
      <c r="F38" s="30">
        <v>42662</v>
      </c>
      <c r="G38" s="30">
        <v>42627</v>
      </c>
      <c r="H38" s="30">
        <v>42662</v>
      </c>
      <c r="I38" s="28"/>
      <c r="J38" s="28"/>
      <c r="K38" s="28"/>
      <c r="L38" s="28"/>
      <c r="M38" s="28">
        <v>200</v>
      </c>
      <c r="N38" s="28">
        <v>43</v>
      </c>
      <c r="O38" s="28">
        <v>157</v>
      </c>
      <c r="P38" s="61"/>
      <c r="Q38" s="61" t="s">
        <v>162</v>
      </c>
    </row>
    <row r="39" spans="1:17" ht="179.25" customHeight="1" x14ac:dyDescent="0.3">
      <c r="A39" s="37" t="s">
        <v>90</v>
      </c>
      <c r="B39" s="24" t="s">
        <v>89</v>
      </c>
      <c r="C39" s="54"/>
      <c r="D39" s="25" t="s">
        <v>300</v>
      </c>
      <c r="E39" s="30">
        <v>42627</v>
      </c>
      <c r="F39" s="30">
        <v>42662</v>
      </c>
      <c r="G39" s="30">
        <v>42627</v>
      </c>
      <c r="H39" s="30">
        <v>42662</v>
      </c>
      <c r="I39" s="28"/>
      <c r="J39" s="28"/>
      <c r="K39" s="28"/>
      <c r="L39" s="28"/>
      <c r="M39" s="28">
        <v>800</v>
      </c>
      <c r="N39" s="28">
        <v>186.7</v>
      </c>
      <c r="O39" s="28">
        <v>613.29999999999995</v>
      </c>
      <c r="P39" s="61"/>
      <c r="Q39" s="61" t="s">
        <v>162</v>
      </c>
    </row>
    <row r="40" spans="1:17" ht="51.75" customHeight="1" x14ac:dyDescent="0.3">
      <c r="A40" s="37" t="s">
        <v>92</v>
      </c>
      <c r="B40" s="24" t="s">
        <v>91</v>
      </c>
      <c r="C40" s="54"/>
      <c r="D40" s="63"/>
      <c r="E40" s="61"/>
      <c r="F40" s="61"/>
      <c r="G40" s="61"/>
      <c r="H40" s="61"/>
      <c r="I40" s="28"/>
      <c r="J40" s="28"/>
      <c r="K40" s="28"/>
      <c r="L40" s="28"/>
      <c r="M40" s="28"/>
      <c r="N40" s="28"/>
      <c r="O40" s="28"/>
      <c r="P40" s="61"/>
      <c r="Q40" s="61"/>
    </row>
    <row r="41" spans="1:17" ht="171.6" x14ac:dyDescent="0.3">
      <c r="A41" s="37" t="s">
        <v>94</v>
      </c>
      <c r="B41" s="63" t="s">
        <v>93</v>
      </c>
      <c r="C41" s="54"/>
      <c r="D41" s="63" t="s">
        <v>309</v>
      </c>
      <c r="E41" s="30">
        <v>42552</v>
      </c>
      <c r="F41" s="30">
        <v>42734</v>
      </c>
      <c r="G41" s="30">
        <v>42552</v>
      </c>
      <c r="H41" s="30">
        <v>42734</v>
      </c>
      <c r="I41" s="28"/>
      <c r="J41" s="28"/>
      <c r="K41" s="28"/>
      <c r="L41" s="28"/>
      <c r="M41" s="65"/>
      <c r="N41" s="28"/>
      <c r="O41" s="28">
        <v>60</v>
      </c>
      <c r="P41" s="61">
        <v>56.8</v>
      </c>
      <c r="Q41" s="61" t="s">
        <v>162</v>
      </c>
    </row>
    <row r="42" spans="1:17" ht="171.6" x14ac:dyDescent="0.3">
      <c r="A42" s="37" t="s">
        <v>95</v>
      </c>
      <c r="B42" s="63" t="s">
        <v>264</v>
      </c>
      <c r="C42" s="54"/>
      <c r="D42" s="63" t="s">
        <v>309</v>
      </c>
      <c r="E42" s="30">
        <v>42552</v>
      </c>
      <c r="F42" s="30">
        <v>42643</v>
      </c>
      <c r="G42" s="30">
        <v>42594</v>
      </c>
      <c r="H42" s="30">
        <v>42643</v>
      </c>
      <c r="I42" s="32"/>
      <c r="J42" s="32"/>
      <c r="K42" s="32"/>
      <c r="L42" s="32"/>
      <c r="M42" s="28">
        <v>288.10000000000002</v>
      </c>
      <c r="N42" s="32">
        <v>288.10000000000002</v>
      </c>
      <c r="O42" s="32"/>
      <c r="P42" s="54"/>
      <c r="Q42" s="61" t="s">
        <v>162</v>
      </c>
    </row>
    <row r="43" spans="1:17" ht="202.8" x14ac:dyDescent="0.3">
      <c r="A43" s="37" t="s">
        <v>97</v>
      </c>
      <c r="B43" s="24" t="s">
        <v>310</v>
      </c>
      <c r="C43" s="61"/>
      <c r="D43" s="25" t="s">
        <v>300</v>
      </c>
      <c r="E43" s="30">
        <v>42552</v>
      </c>
      <c r="F43" s="30">
        <v>42643</v>
      </c>
      <c r="G43" s="30">
        <v>42594</v>
      </c>
      <c r="H43" s="30">
        <v>42663</v>
      </c>
      <c r="I43" s="28"/>
      <c r="J43" s="28"/>
      <c r="K43" s="28"/>
      <c r="L43" s="28"/>
      <c r="M43" s="65">
        <v>280</v>
      </c>
      <c r="N43" s="28">
        <v>210</v>
      </c>
      <c r="O43" s="28"/>
      <c r="P43" s="61"/>
      <c r="Q43" s="61" t="s">
        <v>162</v>
      </c>
    </row>
    <row r="44" spans="1:17" s="45" customFormat="1" ht="218.4" x14ac:dyDescent="0.3">
      <c r="A44" s="37" t="s">
        <v>98</v>
      </c>
      <c r="B44" s="24" t="s">
        <v>311</v>
      </c>
      <c r="C44" s="61"/>
      <c r="D44" s="63" t="s">
        <v>300</v>
      </c>
      <c r="E44" s="30">
        <v>42571</v>
      </c>
      <c r="F44" s="30">
        <v>42614</v>
      </c>
      <c r="G44" s="30">
        <v>42584</v>
      </c>
      <c r="H44" s="30">
        <v>42614</v>
      </c>
      <c r="I44" s="28"/>
      <c r="J44" s="28"/>
      <c r="K44" s="28"/>
      <c r="L44" s="28"/>
      <c r="M44" s="98">
        <v>200</v>
      </c>
      <c r="N44" s="98">
        <v>200</v>
      </c>
      <c r="O44" s="28"/>
      <c r="P44" s="61"/>
      <c r="Q44" s="61" t="s">
        <v>162</v>
      </c>
    </row>
    <row r="45" spans="1:17" s="45" customFormat="1" ht="171.6" x14ac:dyDescent="0.3">
      <c r="A45" s="37" t="s">
        <v>196</v>
      </c>
      <c r="B45" s="24" t="s">
        <v>197</v>
      </c>
      <c r="C45" s="61"/>
      <c r="D45" s="46" t="s">
        <v>293</v>
      </c>
      <c r="E45" s="89">
        <v>42614</v>
      </c>
      <c r="F45" s="89">
        <v>42726</v>
      </c>
      <c r="G45" s="89">
        <v>42611</v>
      </c>
      <c r="H45" s="86">
        <v>42699</v>
      </c>
      <c r="I45" s="48"/>
      <c r="J45" s="48"/>
      <c r="K45" s="48"/>
      <c r="L45" s="48"/>
      <c r="M45" s="87"/>
      <c r="N45" s="48"/>
      <c r="O45" s="88">
        <v>60</v>
      </c>
      <c r="P45" s="88">
        <v>60</v>
      </c>
      <c r="Q45" s="61" t="s">
        <v>162</v>
      </c>
    </row>
    <row r="46" spans="1:17" s="45" customFormat="1" ht="202.8" x14ac:dyDescent="0.3">
      <c r="A46" s="37" t="s">
        <v>268</v>
      </c>
      <c r="B46" s="24" t="s">
        <v>269</v>
      </c>
      <c r="C46" s="61"/>
      <c r="D46" s="63" t="s">
        <v>300</v>
      </c>
      <c r="E46" s="30">
        <v>42552</v>
      </c>
      <c r="F46" s="30">
        <v>42255</v>
      </c>
      <c r="G46" s="30">
        <v>42623</v>
      </c>
      <c r="H46" s="30">
        <v>42623</v>
      </c>
      <c r="I46" s="28"/>
      <c r="J46" s="28"/>
      <c r="K46" s="28"/>
      <c r="L46" s="28"/>
      <c r="M46" s="98">
        <v>140</v>
      </c>
      <c r="N46" s="28">
        <v>140</v>
      </c>
      <c r="O46" s="28"/>
      <c r="P46" s="61"/>
      <c r="Q46" s="61" t="s">
        <v>162</v>
      </c>
    </row>
    <row r="47" spans="1:17" s="45" customFormat="1" ht="202.8" x14ac:dyDescent="0.3">
      <c r="A47" s="37" t="s">
        <v>224</v>
      </c>
      <c r="B47" s="26" t="s">
        <v>225</v>
      </c>
      <c r="C47" s="61"/>
      <c r="D47" s="62" t="s">
        <v>295</v>
      </c>
      <c r="E47" s="30">
        <v>42647</v>
      </c>
      <c r="F47" s="30">
        <v>42673</v>
      </c>
      <c r="G47" s="30">
        <v>42647</v>
      </c>
      <c r="H47" s="30">
        <v>42673</v>
      </c>
      <c r="I47" s="62"/>
      <c r="J47" s="62"/>
      <c r="K47" s="61"/>
      <c r="L47" s="61"/>
      <c r="M47" s="59"/>
      <c r="N47" s="60"/>
      <c r="O47" s="28">
        <v>600</v>
      </c>
      <c r="P47" s="28">
        <v>600</v>
      </c>
      <c r="Q47" s="61" t="s">
        <v>162</v>
      </c>
    </row>
    <row r="48" spans="1:17" ht="51" customHeight="1" x14ac:dyDescent="0.25">
      <c r="A48" s="36" t="s">
        <v>100</v>
      </c>
      <c r="B48" s="187" t="str">
        <f>Финансирование!$B$53</f>
        <v>Задача 3. Преодоление социальной разобщенности в обществе и формирование позитивного отношения к проблемам инвалидов и к проблеме обеспечения доступной среды жизнедеятельности для инвалидов и других маломобильных групп населения в Краснодарском крае</v>
      </c>
      <c r="C48" s="187"/>
      <c r="D48" s="187"/>
      <c r="E48" s="187"/>
      <c r="F48" s="187"/>
      <c r="G48" s="187"/>
      <c r="H48" s="187"/>
      <c r="I48" s="28"/>
      <c r="J48" s="28"/>
      <c r="K48" s="28"/>
      <c r="L48" s="28"/>
      <c r="M48" s="28"/>
      <c r="N48" s="28"/>
      <c r="O48" s="28"/>
      <c r="P48" s="61"/>
      <c r="Q48" s="61"/>
    </row>
    <row r="49" spans="1:17" ht="187.2" x14ac:dyDescent="0.3">
      <c r="A49" s="37" t="s">
        <v>172</v>
      </c>
      <c r="B49" s="24" t="s">
        <v>175</v>
      </c>
      <c r="C49" s="61"/>
      <c r="D49" s="63" t="s">
        <v>312</v>
      </c>
      <c r="E49" s="30">
        <v>42461</v>
      </c>
      <c r="F49" s="30">
        <v>42735</v>
      </c>
      <c r="G49" s="30">
        <v>42461</v>
      </c>
      <c r="H49" s="30">
        <v>42735</v>
      </c>
      <c r="I49" s="28"/>
      <c r="J49" s="28"/>
      <c r="K49" s="28"/>
      <c r="L49" s="43"/>
      <c r="M49" s="28"/>
      <c r="N49" s="43"/>
      <c r="O49" s="28">
        <v>5333.3</v>
      </c>
      <c r="P49" s="28">
        <v>5333.3</v>
      </c>
      <c r="Q49" s="61" t="s">
        <v>162</v>
      </c>
    </row>
    <row r="50" spans="1:17" ht="117" customHeight="1" x14ac:dyDescent="0.3">
      <c r="A50" s="37" t="s">
        <v>174</v>
      </c>
      <c r="B50" s="24" t="s">
        <v>173</v>
      </c>
      <c r="C50" s="61"/>
      <c r="D50" s="63" t="s">
        <v>312</v>
      </c>
      <c r="E50" s="30">
        <v>42461</v>
      </c>
      <c r="F50" s="30">
        <v>42735</v>
      </c>
      <c r="G50" s="61"/>
      <c r="H50" s="61"/>
      <c r="I50" s="28"/>
      <c r="J50" s="28"/>
      <c r="K50" s="28"/>
      <c r="L50" s="28"/>
      <c r="M50" s="28"/>
      <c r="N50" s="43"/>
      <c r="O50" s="28">
        <v>1666.7</v>
      </c>
      <c r="P50" s="61"/>
      <c r="Q50" s="61" t="s">
        <v>162</v>
      </c>
    </row>
    <row r="51" spans="1:17" s="45" customFormat="1" ht="117" customHeight="1" x14ac:dyDescent="0.3">
      <c r="A51" s="37" t="s">
        <v>101</v>
      </c>
      <c r="B51" s="24" t="s">
        <v>178</v>
      </c>
      <c r="C51" s="61"/>
      <c r="D51" s="63"/>
      <c r="E51" s="30"/>
      <c r="F51" s="30"/>
      <c r="G51" s="61"/>
      <c r="H51" s="61"/>
      <c r="I51" s="28"/>
      <c r="J51" s="28"/>
      <c r="K51" s="28"/>
      <c r="L51" s="28"/>
      <c r="M51" s="28"/>
      <c r="N51" s="43"/>
      <c r="O51" s="28"/>
      <c r="P51" s="61"/>
      <c r="Q51" s="61"/>
    </row>
    <row r="52" spans="1:17" s="45" customFormat="1" ht="189" customHeight="1" x14ac:dyDescent="0.3">
      <c r="A52" s="37" t="s">
        <v>177</v>
      </c>
      <c r="B52" s="24" t="s">
        <v>176</v>
      </c>
      <c r="C52" s="61"/>
      <c r="D52" s="62" t="s">
        <v>294</v>
      </c>
      <c r="E52" s="95">
        <v>42552</v>
      </c>
      <c r="F52" s="95">
        <v>42643</v>
      </c>
      <c r="G52" s="95">
        <v>42552</v>
      </c>
      <c r="H52" s="95">
        <v>42734</v>
      </c>
      <c r="I52" s="54"/>
      <c r="J52" s="54"/>
      <c r="K52" s="54"/>
      <c r="L52" s="32">
        <v>147.1</v>
      </c>
      <c r="M52" s="54">
        <v>147.1</v>
      </c>
      <c r="N52" s="54"/>
      <c r="O52" s="32">
        <f>102.9+147.1</f>
        <v>250</v>
      </c>
      <c r="P52" s="32">
        <v>250</v>
      </c>
      <c r="Q52" s="99" t="s">
        <v>364</v>
      </c>
    </row>
    <row r="53" spans="1:17" s="45" customFormat="1" ht="171.6" x14ac:dyDescent="0.3">
      <c r="A53" s="37" t="s">
        <v>179</v>
      </c>
      <c r="B53" s="24" t="s">
        <v>180</v>
      </c>
      <c r="C53" s="61"/>
      <c r="D53" s="62" t="s">
        <v>294</v>
      </c>
      <c r="E53" s="95">
        <v>42552</v>
      </c>
      <c r="F53" s="95">
        <v>42643</v>
      </c>
      <c r="G53" s="95">
        <v>42461</v>
      </c>
      <c r="H53" s="95">
        <v>42551</v>
      </c>
      <c r="I53" s="54"/>
      <c r="J53" s="54"/>
      <c r="K53" s="54"/>
      <c r="L53" s="32">
        <v>100</v>
      </c>
      <c r="M53" s="32">
        <v>100</v>
      </c>
      <c r="N53" s="54"/>
      <c r="O53" s="54"/>
      <c r="P53" s="54"/>
      <c r="Q53" s="99" t="s">
        <v>357</v>
      </c>
    </row>
    <row r="54" spans="1:17" s="45" customFormat="1" ht="140.4" x14ac:dyDescent="0.3">
      <c r="A54" s="37" t="s">
        <v>193</v>
      </c>
      <c r="B54" s="24" t="s">
        <v>195</v>
      </c>
      <c r="C54" s="61"/>
      <c r="D54" s="46" t="s">
        <v>293</v>
      </c>
      <c r="E54" s="89">
        <v>42614</v>
      </c>
      <c r="F54" s="89">
        <v>42726</v>
      </c>
      <c r="G54" s="89">
        <v>42611</v>
      </c>
      <c r="H54" s="86">
        <v>42685</v>
      </c>
      <c r="I54" s="48"/>
      <c r="J54" s="48"/>
      <c r="K54" s="48"/>
      <c r="L54" s="48"/>
      <c r="M54" s="87"/>
      <c r="N54" s="48"/>
      <c r="O54" s="88">
        <v>80</v>
      </c>
      <c r="P54" s="88">
        <v>79.819999999999993</v>
      </c>
      <c r="Q54" s="80" t="s">
        <v>365</v>
      </c>
    </row>
    <row r="55" spans="1:17" ht="21" customHeight="1" x14ac:dyDescent="0.3">
      <c r="A55" s="36" t="s">
        <v>103</v>
      </c>
      <c r="B55" s="187" t="s">
        <v>102</v>
      </c>
      <c r="C55" s="187"/>
      <c r="D55" s="187"/>
      <c r="E55" s="187"/>
      <c r="F55" s="187"/>
      <c r="G55" s="187"/>
      <c r="H55" s="187"/>
      <c r="I55" s="61"/>
      <c r="J55" s="61"/>
      <c r="K55" s="61"/>
      <c r="L55" s="61"/>
      <c r="M55" s="61"/>
      <c r="N55" s="61"/>
      <c r="O55" s="61"/>
      <c r="P55" s="61"/>
      <c r="Q55" s="61"/>
    </row>
    <row r="56" spans="1:17" ht="174" customHeight="1" x14ac:dyDescent="0.3">
      <c r="A56" s="37" t="s">
        <v>105</v>
      </c>
      <c r="B56" s="24" t="s">
        <v>104</v>
      </c>
      <c r="C56" s="61"/>
      <c r="D56" s="25" t="s">
        <v>300</v>
      </c>
      <c r="E56" s="30">
        <v>42552</v>
      </c>
      <c r="F56" s="30">
        <v>42622</v>
      </c>
      <c r="G56" s="30">
        <v>42592</v>
      </c>
      <c r="H56" s="30">
        <v>42622</v>
      </c>
      <c r="I56" s="61"/>
      <c r="J56" s="61"/>
      <c r="K56" s="61"/>
      <c r="L56" s="61"/>
      <c r="M56" s="39">
        <v>2700</v>
      </c>
      <c r="N56" s="39">
        <v>2700</v>
      </c>
      <c r="O56" s="28"/>
      <c r="P56" s="61"/>
      <c r="Q56" s="61" t="s">
        <v>162</v>
      </c>
    </row>
    <row r="57" spans="1:17" ht="83.25" customHeight="1" x14ac:dyDescent="0.3">
      <c r="A57" s="37" t="s">
        <v>107</v>
      </c>
      <c r="B57" s="24" t="s">
        <v>106</v>
      </c>
      <c r="C57" s="61"/>
      <c r="D57" s="63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</row>
    <row r="58" spans="1:17" ht="130.5" customHeight="1" x14ac:dyDescent="0.3">
      <c r="A58" s="37" t="s">
        <v>109</v>
      </c>
      <c r="B58" s="24" t="s">
        <v>108</v>
      </c>
      <c r="C58" s="61"/>
      <c r="D58" s="62" t="s">
        <v>294</v>
      </c>
      <c r="E58" s="95">
        <v>42552</v>
      </c>
      <c r="F58" s="95">
        <v>42735</v>
      </c>
      <c r="G58" s="95">
        <v>42552</v>
      </c>
      <c r="H58" s="95">
        <v>42734</v>
      </c>
      <c r="I58" s="54"/>
      <c r="J58" s="54"/>
      <c r="K58" s="54"/>
      <c r="L58" s="113"/>
      <c r="M58" s="54">
        <v>221.8</v>
      </c>
      <c r="N58" s="32">
        <v>221.8</v>
      </c>
      <c r="O58" s="54">
        <v>373.2</v>
      </c>
      <c r="P58" s="54">
        <f>373.2-1.9</f>
        <v>371.3</v>
      </c>
      <c r="Q58" s="61" t="s">
        <v>162</v>
      </c>
    </row>
    <row r="59" spans="1:17" ht="131.25" customHeight="1" x14ac:dyDescent="0.3">
      <c r="A59" s="37" t="s">
        <v>111</v>
      </c>
      <c r="B59" s="24" t="s">
        <v>110</v>
      </c>
      <c r="C59" s="61"/>
      <c r="D59" s="62" t="s">
        <v>294</v>
      </c>
      <c r="E59" s="95">
        <v>42552</v>
      </c>
      <c r="F59" s="95">
        <v>42643</v>
      </c>
      <c r="G59" s="95">
        <v>42552</v>
      </c>
      <c r="H59" s="95">
        <v>42734</v>
      </c>
      <c r="I59" s="54"/>
      <c r="J59" s="54"/>
      <c r="K59" s="54"/>
      <c r="L59" s="32">
        <v>30</v>
      </c>
      <c r="M59" s="32">
        <v>30</v>
      </c>
      <c r="N59" s="54"/>
      <c r="O59" s="32">
        <v>585</v>
      </c>
      <c r="P59" s="32">
        <f>585-0.3</f>
        <v>584.70000000000005</v>
      </c>
      <c r="Q59" s="99" t="s">
        <v>358</v>
      </c>
    </row>
    <row r="60" spans="1:17" s="55" customFormat="1" ht="218.4" x14ac:dyDescent="0.3">
      <c r="A60" s="37" t="s">
        <v>113</v>
      </c>
      <c r="B60" s="40" t="s">
        <v>112</v>
      </c>
      <c r="C60" s="61"/>
      <c r="D60" s="61" t="s">
        <v>294</v>
      </c>
      <c r="E60" s="95">
        <v>42552</v>
      </c>
      <c r="F60" s="95">
        <v>42643</v>
      </c>
      <c r="G60" s="95">
        <v>42461</v>
      </c>
      <c r="H60" s="95">
        <v>42551</v>
      </c>
      <c r="I60" s="54"/>
      <c r="J60" s="54"/>
      <c r="K60" s="54"/>
      <c r="L60" s="32">
        <v>50</v>
      </c>
      <c r="M60" s="32">
        <v>50</v>
      </c>
      <c r="N60" s="54"/>
      <c r="O60" s="54"/>
      <c r="P60" s="54"/>
      <c r="Q60" s="99" t="s">
        <v>358</v>
      </c>
    </row>
    <row r="61" spans="1:17" ht="194.25" customHeight="1" x14ac:dyDescent="0.3">
      <c r="A61" s="37" t="s">
        <v>115</v>
      </c>
      <c r="B61" s="24" t="s">
        <v>114</v>
      </c>
      <c r="C61" s="61"/>
      <c r="D61" s="62" t="s">
        <v>294</v>
      </c>
      <c r="E61" s="95">
        <v>42552</v>
      </c>
      <c r="F61" s="95">
        <v>42643</v>
      </c>
      <c r="G61" s="95">
        <v>42644</v>
      </c>
      <c r="H61" s="95">
        <v>42719</v>
      </c>
      <c r="I61" s="54"/>
      <c r="J61" s="54"/>
      <c r="K61" s="54"/>
      <c r="L61" s="54"/>
      <c r="M61" s="32"/>
      <c r="N61" s="54"/>
      <c r="O61" s="32">
        <v>50</v>
      </c>
      <c r="P61" s="32">
        <f>50-0.6</f>
        <v>49.4</v>
      </c>
      <c r="Q61" s="99" t="s">
        <v>358</v>
      </c>
    </row>
    <row r="62" spans="1:17" ht="146.25" customHeight="1" x14ac:dyDescent="0.3">
      <c r="A62" s="37" t="s">
        <v>117</v>
      </c>
      <c r="B62" s="24" t="s">
        <v>116</v>
      </c>
      <c r="C62" s="61"/>
      <c r="D62" s="61" t="s">
        <v>294</v>
      </c>
      <c r="E62" s="95">
        <v>42552</v>
      </c>
      <c r="F62" s="95">
        <v>42643</v>
      </c>
      <c r="G62" s="95">
        <v>42675</v>
      </c>
      <c r="H62" s="95">
        <v>42724</v>
      </c>
      <c r="I62" s="54"/>
      <c r="J62" s="54"/>
      <c r="K62" s="54"/>
      <c r="L62" s="54"/>
      <c r="M62" s="32"/>
      <c r="N62" s="54"/>
      <c r="O62" s="32">
        <v>30</v>
      </c>
      <c r="P62" s="32">
        <v>30</v>
      </c>
      <c r="Q62" s="99" t="s">
        <v>358</v>
      </c>
    </row>
    <row r="63" spans="1:17" ht="147" customHeight="1" x14ac:dyDescent="0.3">
      <c r="A63" s="37" t="s">
        <v>120</v>
      </c>
      <c r="B63" s="24" t="s">
        <v>119</v>
      </c>
      <c r="C63" s="61"/>
      <c r="D63" s="62" t="s">
        <v>294</v>
      </c>
      <c r="E63" s="95">
        <v>42552</v>
      </c>
      <c r="F63" s="95">
        <v>42643</v>
      </c>
      <c r="G63" s="95">
        <v>42552</v>
      </c>
      <c r="H63" s="95"/>
      <c r="I63" s="54"/>
      <c r="J63" s="54"/>
      <c r="K63" s="54"/>
      <c r="L63" s="54"/>
      <c r="M63" s="32"/>
      <c r="N63" s="54"/>
      <c r="O63" s="32">
        <v>44</v>
      </c>
      <c r="P63" s="54"/>
      <c r="Q63" s="99" t="s">
        <v>359</v>
      </c>
    </row>
    <row r="64" spans="1:17" ht="129.75" customHeight="1" x14ac:dyDescent="0.3">
      <c r="A64" s="37" t="s">
        <v>121</v>
      </c>
      <c r="B64" s="24" t="s">
        <v>209</v>
      </c>
      <c r="C64" s="61"/>
      <c r="D64" s="62" t="s">
        <v>294</v>
      </c>
      <c r="E64" s="95">
        <v>42552</v>
      </c>
      <c r="F64" s="95">
        <v>42643</v>
      </c>
      <c r="G64" s="95">
        <v>42727</v>
      </c>
      <c r="H64" s="95">
        <v>42734</v>
      </c>
      <c r="I64" s="54"/>
      <c r="J64" s="54"/>
      <c r="K64" s="54"/>
      <c r="L64" s="54"/>
      <c r="M64" s="32">
        <v>55</v>
      </c>
      <c r="N64" s="54"/>
      <c r="O64" s="32"/>
      <c r="P64" s="32">
        <v>55</v>
      </c>
      <c r="Q64" s="99" t="s">
        <v>360</v>
      </c>
    </row>
    <row r="65" spans="1:17" ht="228.75" customHeight="1" x14ac:dyDescent="0.3">
      <c r="A65" s="37" t="s">
        <v>123</v>
      </c>
      <c r="B65" s="24" t="s">
        <v>122</v>
      </c>
      <c r="C65" s="54"/>
      <c r="D65" s="61" t="s">
        <v>294</v>
      </c>
      <c r="E65" s="95">
        <v>42461</v>
      </c>
      <c r="F65" s="95">
        <v>42551</v>
      </c>
      <c r="G65" s="95">
        <v>42461</v>
      </c>
      <c r="H65" s="95">
        <v>42551</v>
      </c>
      <c r="I65" s="54"/>
      <c r="J65" s="54"/>
      <c r="K65" s="54">
        <v>219.3</v>
      </c>
      <c r="L65" s="54">
        <v>219.2</v>
      </c>
      <c r="M65" s="32"/>
      <c r="N65" s="54"/>
      <c r="O65" s="32"/>
      <c r="P65" s="54"/>
      <c r="Q65" s="99" t="s">
        <v>364</v>
      </c>
    </row>
    <row r="66" spans="1:17" ht="93" customHeight="1" x14ac:dyDescent="0.3">
      <c r="A66" s="37" t="s">
        <v>125</v>
      </c>
      <c r="B66" s="24" t="s">
        <v>124</v>
      </c>
      <c r="C66" s="54"/>
      <c r="D66" s="24"/>
      <c r="E66" s="54"/>
      <c r="F66" s="54"/>
      <c r="G66" s="54"/>
      <c r="H66" s="54"/>
      <c r="I66" s="32"/>
      <c r="J66" s="32"/>
      <c r="K66" s="32"/>
      <c r="L66" s="32"/>
      <c r="M66" s="32"/>
      <c r="N66" s="32"/>
      <c r="O66" s="32"/>
      <c r="P66" s="32"/>
      <c r="Q66" s="75"/>
    </row>
    <row r="67" spans="1:17" ht="147.75" customHeight="1" x14ac:dyDescent="0.3">
      <c r="A67" s="41" t="s">
        <v>127</v>
      </c>
      <c r="B67" s="24" t="s">
        <v>126</v>
      </c>
      <c r="C67" s="42"/>
      <c r="D67" s="61" t="s">
        <v>293</v>
      </c>
      <c r="E67" s="85">
        <v>42370</v>
      </c>
      <c r="F67" s="85">
        <v>42460</v>
      </c>
      <c r="G67" s="85">
        <v>42611</v>
      </c>
      <c r="H67" s="86">
        <v>42706</v>
      </c>
      <c r="I67" s="87"/>
      <c r="J67" s="48"/>
      <c r="K67" s="48"/>
      <c r="L67" s="48"/>
      <c r="M67" s="48"/>
      <c r="N67" s="48"/>
      <c r="O67" s="88">
        <v>305.5</v>
      </c>
      <c r="P67" s="48">
        <v>141.51</v>
      </c>
      <c r="Q67" s="48" t="s">
        <v>364</v>
      </c>
    </row>
    <row r="68" spans="1:17" ht="117.75" customHeight="1" x14ac:dyDescent="0.3">
      <c r="A68" s="37" t="s">
        <v>129</v>
      </c>
      <c r="B68" s="24" t="s">
        <v>128</v>
      </c>
      <c r="C68" s="54"/>
      <c r="D68" s="61" t="s">
        <v>293</v>
      </c>
      <c r="E68" s="78">
        <v>42370</v>
      </c>
      <c r="F68" s="78">
        <v>42460</v>
      </c>
      <c r="G68" s="78">
        <v>42611</v>
      </c>
      <c r="H68" s="79">
        <v>42660</v>
      </c>
      <c r="I68" s="83"/>
      <c r="J68" s="80"/>
      <c r="K68" s="80"/>
      <c r="L68" s="80"/>
      <c r="M68" s="80"/>
      <c r="N68" s="80"/>
      <c r="O68" s="84">
        <v>1730</v>
      </c>
      <c r="P68" s="80">
        <v>1714.13</v>
      </c>
      <c r="Q68" s="48" t="s">
        <v>366</v>
      </c>
    </row>
    <row r="69" spans="1:17" ht="129" customHeight="1" x14ac:dyDescent="0.3">
      <c r="A69" s="37" t="s">
        <v>131</v>
      </c>
      <c r="B69" s="24" t="s">
        <v>130</v>
      </c>
      <c r="C69" s="54"/>
      <c r="D69" s="61" t="s">
        <v>293</v>
      </c>
      <c r="E69" s="85">
        <v>42461</v>
      </c>
      <c r="F69" s="85">
        <v>42551</v>
      </c>
      <c r="G69" s="85">
        <v>42611</v>
      </c>
      <c r="H69" s="86">
        <v>42676</v>
      </c>
      <c r="I69" s="88"/>
      <c r="J69" s="48"/>
      <c r="K69" s="88"/>
      <c r="L69" s="48"/>
      <c r="M69" s="48"/>
      <c r="N69" s="48"/>
      <c r="O69" s="88">
        <v>870</v>
      </c>
      <c r="P69" s="48">
        <v>867.12</v>
      </c>
      <c r="Q69" s="48" t="s">
        <v>366</v>
      </c>
    </row>
    <row r="70" spans="1:17" ht="111.75" customHeight="1" x14ac:dyDescent="0.3">
      <c r="A70" s="37" t="s">
        <v>133</v>
      </c>
      <c r="B70" s="24" t="s">
        <v>132</v>
      </c>
      <c r="C70" s="54"/>
      <c r="D70" s="61" t="s">
        <v>293</v>
      </c>
      <c r="E70" s="85" t="s">
        <v>349</v>
      </c>
      <c r="F70" s="85" t="s">
        <v>350</v>
      </c>
      <c r="G70" s="85">
        <v>42611</v>
      </c>
      <c r="H70" s="86">
        <v>42692</v>
      </c>
      <c r="I70" s="88"/>
      <c r="J70" s="88"/>
      <c r="K70" s="88"/>
      <c r="L70" s="88"/>
      <c r="M70" s="88"/>
      <c r="N70" s="48"/>
      <c r="O70" s="88">
        <v>605</v>
      </c>
      <c r="P70" s="48">
        <v>594.46</v>
      </c>
      <c r="Q70" s="48" t="s">
        <v>366</v>
      </c>
    </row>
    <row r="71" spans="1:17" ht="121.5" customHeight="1" x14ac:dyDescent="0.3">
      <c r="A71" s="37" t="s">
        <v>135</v>
      </c>
      <c r="B71" s="24" t="s">
        <v>134</v>
      </c>
      <c r="C71" s="54"/>
      <c r="D71" s="25" t="s">
        <v>300</v>
      </c>
      <c r="E71" s="30">
        <v>42552</v>
      </c>
      <c r="F71" s="30">
        <v>42643</v>
      </c>
      <c r="G71" s="61"/>
      <c r="H71" s="61"/>
      <c r="I71" s="28"/>
      <c r="J71" s="28"/>
      <c r="K71" s="28"/>
      <c r="L71" s="28"/>
      <c r="M71" s="28"/>
      <c r="N71" s="28"/>
      <c r="O71" s="28"/>
      <c r="P71" s="28"/>
      <c r="Q71" s="69"/>
    </row>
    <row r="72" spans="1:17" ht="133.5" customHeight="1" x14ac:dyDescent="0.3">
      <c r="A72" s="37" t="s">
        <v>137</v>
      </c>
      <c r="B72" s="24" t="s">
        <v>136</v>
      </c>
      <c r="C72" s="54"/>
      <c r="D72" s="25" t="s">
        <v>300</v>
      </c>
      <c r="E72" s="30">
        <v>42552</v>
      </c>
      <c r="F72" s="30">
        <v>42643</v>
      </c>
      <c r="G72" s="30">
        <v>42552</v>
      </c>
      <c r="H72" s="30">
        <v>42643</v>
      </c>
      <c r="I72" s="28"/>
      <c r="J72" s="28"/>
      <c r="K72" s="28"/>
      <c r="L72" s="43"/>
      <c r="M72" s="28">
        <v>1634.5</v>
      </c>
      <c r="N72" s="28">
        <v>1634.5</v>
      </c>
      <c r="O72" s="28"/>
      <c r="P72" s="28"/>
      <c r="Q72" s="61" t="s">
        <v>162</v>
      </c>
    </row>
    <row r="73" spans="1:17" ht="134.25" customHeight="1" x14ac:dyDescent="0.3">
      <c r="A73" s="37" t="s">
        <v>139</v>
      </c>
      <c r="B73" s="24" t="s">
        <v>138</v>
      </c>
      <c r="C73" s="54"/>
      <c r="D73" s="25" t="s">
        <v>300</v>
      </c>
      <c r="E73" s="30">
        <v>42552</v>
      </c>
      <c r="F73" s="30">
        <v>42643</v>
      </c>
      <c r="G73" s="30">
        <v>42552</v>
      </c>
      <c r="H73" s="30">
        <v>42643</v>
      </c>
      <c r="I73" s="28"/>
      <c r="J73" s="28"/>
      <c r="K73" s="28"/>
      <c r="L73" s="43"/>
      <c r="M73" s="28">
        <v>30</v>
      </c>
      <c r="N73" s="28">
        <v>30</v>
      </c>
      <c r="O73" s="28"/>
      <c r="P73" s="28"/>
      <c r="Q73" s="61" t="s">
        <v>162</v>
      </c>
    </row>
    <row r="74" spans="1:17" ht="147.75" customHeight="1" x14ac:dyDescent="0.3">
      <c r="A74" s="37" t="s">
        <v>290</v>
      </c>
      <c r="B74" s="24" t="s">
        <v>140</v>
      </c>
      <c r="C74" s="54"/>
      <c r="D74" s="25" t="s">
        <v>300</v>
      </c>
      <c r="E74" s="30">
        <v>42552</v>
      </c>
      <c r="F74" s="30">
        <v>42643</v>
      </c>
      <c r="G74" s="30">
        <v>42552</v>
      </c>
      <c r="H74" s="30">
        <v>42643</v>
      </c>
      <c r="I74" s="28"/>
      <c r="J74" s="28"/>
      <c r="K74" s="28"/>
      <c r="L74" s="43"/>
      <c r="M74" s="28">
        <v>315.3</v>
      </c>
      <c r="N74" s="28">
        <v>315.3</v>
      </c>
      <c r="O74" s="28"/>
      <c r="P74" s="28"/>
      <c r="Q74" s="61" t="s">
        <v>162</v>
      </c>
    </row>
    <row r="75" spans="1:17" s="45" customFormat="1" ht="37.5" customHeight="1" x14ac:dyDescent="0.3">
      <c r="A75" s="37" t="s">
        <v>272</v>
      </c>
      <c r="B75" s="187" t="s">
        <v>271</v>
      </c>
      <c r="C75" s="195"/>
      <c r="D75" s="195"/>
      <c r="E75" s="195"/>
      <c r="F75" s="195"/>
      <c r="G75" s="195"/>
      <c r="H75" s="195"/>
      <c r="I75" s="195"/>
      <c r="J75" s="195"/>
      <c r="K75" s="195"/>
      <c r="L75" s="195"/>
      <c r="M75" s="195"/>
      <c r="N75" s="195"/>
      <c r="O75" s="195"/>
      <c r="P75" s="195"/>
      <c r="Q75" s="195"/>
    </row>
    <row r="76" spans="1:17" s="45" customFormat="1" ht="126.75" customHeight="1" x14ac:dyDescent="0.3">
      <c r="A76" s="37" t="s">
        <v>273</v>
      </c>
      <c r="B76" s="24" t="s">
        <v>274</v>
      </c>
      <c r="C76" s="50"/>
      <c r="D76" s="75" t="s">
        <v>313</v>
      </c>
      <c r="E76" s="35">
        <v>42552</v>
      </c>
      <c r="F76" s="35">
        <v>42643</v>
      </c>
      <c r="G76" s="35">
        <v>42631</v>
      </c>
      <c r="H76" s="35">
        <v>42631</v>
      </c>
      <c r="I76" s="76"/>
      <c r="J76" s="76"/>
      <c r="K76" s="76"/>
      <c r="L76" s="76"/>
      <c r="M76" s="77">
        <v>175</v>
      </c>
      <c r="N76" s="76"/>
      <c r="O76" s="76"/>
      <c r="P76" s="77">
        <v>175</v>
      </c>
      <c r="Q76" s="61" t="s">
        <v>162</v>
      </c>
    </row>
    <row r="77" spans="1:17" s="55" customFormat="1" ht="126.75" customHeight="1" x14ac:dyDescent="0.3">
      <c r="A77" s="37" t="s">
        <v>275</v>
      </c>
      <c r="B77" s="24" t="s">
        <v>276</v>
      </c>
      <c r="C77" s="50"/>
      <c r="D77" s="75" t="s">
        <v>313</v>
      </c>
      <c r="E77" s="35">
        <v>42552</v>
      </c>
      <c r="F77" s="35">
        <v>42643</v>
      </c>
      <c r="G77" s="35">
        <v>42614</v>
      </c>
      <c r="H77" s="35">
        <v>42614</v>
      </c>
      <c r="I77" s="76"/>
      <c r="J77" s="76"/>
      <c r="K77" s="76"/>
      <c r="L77" s="76"/>
      <c r="M77" s="76">
        <v>2472.1</v>
      </c>
      <c r="N77" s="43"/>
      <c r="O77" s="76"/>
      <c r="P77" s="76">
        <v>2472.1</v>
      </c>
      <c r="Q77" s="61" t="s">
        <v>162</v>
      </c>
    </row>
    <row r="78" spans="1:17" s="45" customFormat="1" ht="71.25" customHeight="1" x14ac:dyDescent="0.3">
      <c r="A78" s="43"/>
      <c r="B78" s="52" t="s">
        <v>51</v>
      </c>
      <c r="C78" s="43"/>
      <c r="D78" s="43"/>
      <c r="E78" s="43"/>
      <c r="F78" s="43"/>
      <c r="G78" s="43"/>
      <c r="H78" s="43"/>
      <c r="I78" s="189">
        <v>28278.2</v>
      </c>
      <c r="J78" s="190"/>
      <c r="K78" s="190"/>
      <c r="L78" s="190"/>
      <c r="M78" s="190"/>
      <c r="N78" s="190"/>
      <c r="O78" s="190"/>
      <c r="P78" s="191"/>
      <c r="Q78" s="43"/>
    </row>
    <row r="79" spans="1:17" ht="32.25" customHeight="1" x14ac:dyDescent="0.3">
      <c r="A79" s="188" t="s">
        <v>47</v>
      </c>
      <c r="B79" s="188"/>
      <c r="C79" s="188"/>
      <c r="D79" s="188"/>
      <c r="E79" s="188"/>
      <c r="F79" s="188"/>
      <c r="G79" s="188"/>
      <c r="H79" s="188"/>
      <c r="I79" s="188"/>
      <c r="J79" s="188"/>
    </row>
    <row r="80" spans="1:17" ht="29.25" customHeight="1" x14ac:dyDescent="0.3">
      <c r="A80" s="178" t="s">
        <v>48</v>
      </c>
      <c r="B80" s="178"/>
      <c r="C80" s="178"/>
      <c r="D80" s="178"/>
      <c r="E80" s="178"/>
      <c r="F80" s="178"/>
      <c r="G80" s="178"/>
      <c r="H80" s="178"/>
      <c r="I80" s="178"/>
      <c r="J80" s="178"/>
    </row>
    <row r="81" spans="1:17" ht="15.75" customHeight="1" x14ac:dyDescent="0.3">
      <c r="A81" s="178" t="s">
        <v>49</v>
      </c>
      <c r="B81" s="178"/>
      <c r="C81" s="178"/>
      <c r="D81" s="178"/>
      <c r="E81" s="178"/>
      <c r="F81" s="178"/>
      <c r="G81" s="178"/>
      <c r="H81" s="178"/>
      <c r="I81" s="178"/>
      <c r="J81" s="178"/>
    </row>
    <row r="82" spans="1:17" ht="15.75" x14ac:dyDescent="0.25">
      <c r="B82" s="8"/>
    </row>
    <row r="83" spans="1:17" ht="29.25" customHeight="1" x14ac:dyDescent="0.3">
      <c r="A83" s="182" t="s">
        <v>152</v>
      </c>
      <c r="B83" s="182"/>
      <c r="C83" s="182"/>
      <c r="D83" s="9"/>
      <c r="G83" s="17"/>
      <c r="I83" s="10"/>
      <c r="K83" s="10"/>
      <c r="L83" s="10"/>
      <c r="P83" s="183" t="s">
        <v>153</v>
      </c>
      <c r="Q83" s="183"/>
    </row>
    <row r="84" spans="1:17" ht="15.75" x14ac:dyDescent="0.25">
      <c r="A84" s="11"/>
      <c r="B84" s="4" t="s">
        <v>5</v>
      </c>
      <c r="D84" s="9"/>
      <c r="G84" s="12"/>
      <c r="I84" s="13"/>
      <c r="J84" s="13"/>
      <c r="K84" s="13"/>
      <c r="L84" s="13"/>
      <c r="P84" s="4"/>
    </row>
    <row r="85" spans="1:17" x14ac:dyDescent="0.3">
      <c r="A85" s="184" t="s">
        <v>370</v>
      </c>
      <c r="B85" s="184"/>
      <c r="C85" s="9"/>
      <c r="D85" s="9"/>
      <c r="E85" s="9"/>
      <c r="F85" s="9"/>
      <c r="G85" s="9"/>
      <c r="H85" s="13"/>
      <c r="I85" s="13"/>
      <c r="J85" s="13"/>
      <c r="K85" s="13"/>
      <c r="L85" s="13"/>
    </row>
  </sheetData>
  <mergeCells count="31">
    <mergeCell ref="I78:P78"/>
    <mergeCell ref="N1:Q4"/>
    <mergeCell ref="B15:Q15"/>
    <mergeCell ref="Q11:Q13"/>
    <mergeCell ref="B75:Q75"/>
    <mergeCell ref="G11:G13"/>
    <mergeCell ref="D11:D13"/>
    <mergeCell ref="E11:E13"/>
    <mergeCell ref="F11:F13"/>
    <mergeCell ref="I11:P11"/>
    <mergeCell ref="I12:J12"/>
    <mergeCell ref="K12:L12"/>
    <mergeCell ref="M12:N12"/>
    <mergeCell ref="O12:P12"/>
    <mergeCell ref="C11:C13"/>
    <mergeCell ref="A85:B85"/>
    <mergeCell ref="P83:Q83"/>
    <mergeCell ref="A6:Q6"/>
    <mergeCell ref="A7:Q7"/>
    <mergeCell ref="A8:Q8"/>
    <mergeCell ref="A11:A13"/>
    <mergeCell ref="H11:H13"/>
    <mergeCell ref="B35:H35"/>
    <mergeCell ref="B48:H48"/>
    <mergeCell ref="B55:H55"/>
    <mergeCell ref="A9:Q9"/>
    <mergeCell ref="B11:B13"/>
    <mergeCell ref="A83:C83"/>
    <mergeCell ref="A79:J79"/>
    <mergeCell ref="A80:J80"/>
    <mergeCell ref="A81:J81"/>
  </mergeCells>
  <pageMargins left="0.51181102362204722" right="0.51181102362204722" top="0.74803149606299213" bottom="0.74803149606299213" header="0.31496062992125984" footer="0.31496062992125984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Финансирование</vt:lpstr>
      <vt:lpstr>Показатели, критерии</vt:lpstr>
      <vt:lpstr>План реализации</vt:lpstr>
      <vt:lpstr>'План реализации'!_edn1</vt:lpstr>
      <vt:lpstr>'План реализации'!_edn2</vt:lpstr>
      <vt:lpstr>'План реализации'!_ednref1</vt:lpstr>
      <vt:lpstr>'План реализации'!_ednref2</vt:lpstr>
      <vt:lpstr>'План реализации'!_ednref3</vt:lpstr>
      <vt:lpstr>'Показатели, критерии'!Заголовки_для_печати</vt:lpstr>
      <vt:lpstr>Финансирование!Заголовки_для_печати</vt:lpstr>
      <vt:lpstr>'План реализации'!Область_печати</vt:lpstr>
      <vt:lpstr>'Показатели, критерии'!Область_печати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medevx</dc:creator>
  <cp:lastModifiedBy>Апазиди Наталья Эрасовна</cp:lastModifiedBy>
  <cp:lastPrinted>2017-02-02T14:00:10Z</cp:lastPrinted>
  <dcterms:created xsi:type="dcterms:W3CDTF">2010-04-08T05:43:02Z</dcterms:created>
  <dcterms:modified xsi:type="dcterms:W3CDTF">2017-04-05T07:49:32Z</dcterms:modified>
</cp:coreProperties>
</file>