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70" yWindow="0" windowWidth="19035" windowHeight="9525" activeTab="1"/>
  </bookViews>
  <sheets>
    <sheet name="Показатели, критерии" sheetId="2" r:id="rId1"/>
    <sheet name="о выполнении плана реализации" sheetId="3" r:id="rId2"/>
    <sheet name="исполнение финансирования" sheetId="4" r:id="rId3"/>
  </sheets>
  <definedNames>
    <definedName name="_xlnm.Print_Titles" localSheetId="0">'Показатели, критерии'!$14:$14</definedName>
    <definedName name="_xlnm.Print_Area" localSheetId="2">'исполнение финансирования'!$A$1:$AK$79</definedName>
    <definedName name="_xlnm.Print_Area" localSheetId="1">'о выполнении плана реализации'!$A$1:$AG$132</definedName>
    <definedName name="_xlnm.Print_Area" localSheetId="0">'Показатели, критерии'!$A$1:$G$30</definedName>
  </definedNames>
  <calcPr calcId="145621"/>
</workbook>
</file>

<file path=xl/calcChain.xml><?xml version="1.0" encoding="utf-8"?>
<calcChain xmlns="http://schemas.openxmlformats.org/spreadsheetml/2006/main">
  <c r="AE77" i="4" l="1"/>
  <c r="AD77" i="4"/>
  <c r="AC77" i="4"/>
  <c r="AB77" i="4"/>
  <c r="AF71" i="4"/>
  <c r="AE71" i="4"/>
  <c r="AD71" i="4"/>
  <c r="AC71" i="4"/>
  <c r="AB71" i="4"/>
  <c r="AF70" i="4"/>
  <c r="AD70" i="4"/>
  <c r="AE70" i="4" s="1"/>
  <c r="AC70" i="4"/>
  <c r="AB70" i="4"/>
  <c r="AF69" i="4"/>
  <c r="AE69" i="4"/>
  <c r="AD69" i="4"/>
  <c r="AC69" i="4"/>
  <c r="AB69" i="4"/>
  <c r="AF68" i="4"/>
  <c r="AD68" i="4"/>
  <c r="AE68" i="4" s="1"/>
  <c r="AC68" i="4"/>
  <c r="AB68" i="4"/>
  <c r="T66" i="4"/>
  <c r="S66" i="4"/>
  <c r="R66" i="4"/>
  <c r="Q66" i="4"/>
  <c r="P66" i="4"/>
  <c r="O66" i="4"/>
  <c r="N66" i="4"/>
  <c r="M66" i="4"/>
  <c r="L66" i="4"/>
  <c r="K66" i="4"/>
  <c r="G66" i="4"/>
  <c r="E66" i="4"/>
  <c r="K58" i="4"/>
  <c r="T55" i="4"/>
  <c r="P55" i="4"/>
  <c r="K55" i="4"/>
  <c r="E55" i="4"/>
  <c r="K47" i="4"/>
  <c r="I47" i="4"/>
  <c r="T46" i="4"/>
  <c r="S46" i="4"/>
  <c r="R46" i="4"/>
  <c r="Q46" i="4"/>
  <c r="P46" i="4"/>
  <c r="O46" i="4"/>
  <c r="N46" i="4"/>
  <c r="M46" i="4"/>
  <c r="L46" i="4"/>
  <c r="K46" i="4"/>
  <c r="J46" i="4"/>
  <c r="E46" i="4"/>
  <c r="D46" i="4"/>
  <c r="T38" i="4"/>
  <c r="P38" i="4"/>
  <c r="O38" i="4"/>
  <c r="N38" i="4"/>
  <c r="M38" i="4"/>
  <c r="L38" i="4"/>
  <c r="K38" i="4"/>
  <c r="E38" i="4"/>
  <c r="T36" i="4"/>
  <c r="P36" i="4"/>
  <c r="P35" i="4" s="1"/>
  <c r="O36" i="4"/>
  <c r="N36" i="4"/>
  <c r="M36" i="4"/>
  <c r="L36" i="4"/>
  <c r="L35" i="4" s="1"/>
  <c r="K36" i="4"/>
  <c r="E36" i="4"/>
  <c r="E35" i="4" s="1"/>
  <c r="T35" i="4"/>
  <c r="O35" i="4"/>
  <c r="M35" i="4"/>
  <c r="K35" i="4"/>
  <c r="P29" i="4"/>
  <c r="K29" i="4"/>
  <c r="E29" i="4"/>
  <c r="E25" i="4" s="1"/>
  <c r="T26" i="4"/>
  <c r="T25" i="4" s="1"/>
  <c r="T14" i="4" s="1"/>
  <c r="T13" i="4" s="1"/>
  <c r="P26" i="4"/>
  <c r="K26" i="4"/>
  <c r="E26" i="4"/>
  <c r="S25" i="4"/>
  <c r="S14" i="4" s="1"/>
  <c r="R25" i="4"/>
  <c r="Q25" i="4"/>
  <c r="Q14" i="4" s="1"/>
  <c r="O25" i="4"/>
  <c r="O14" i="4" s="1"/>
  <c r="N25" i="4"/>
  <c r="M25" i="4"/>
  <c r="L25" i="4"/>
  <c r="AA22" i="4"/>
  <c r="T20" i="4"/>
  <c r="K20" i="4"/>
  <c r="E20" i="4"/>
  <c r="AA19" i="4"/>
  <c r="U19" i="4"/>
  <c r="AA18" i="4"/>
  <c r="K17" i="4"/>
  <c r="E17" i="4"/>
  <c r="E16" i="4" s="1"/>
  <c r="E14" i="4" s="1"/>
  <c r="E13" i="4" s="1"/>
  <c r="T16" i="4"/>
  <c r="S16" i="4"/>
  <c r="R16" i="4"/>
  <c r="Q16" i="4"/>
  <c r="P16" i="4"/>
  <c r="O16" i="4"/>
  <c r="N16" i="4"/>
  <c r="M16" i="4"/>
  <c r="L16" i="4"/>
  <c r="K16" i="4"/>
  <c r="J16" i="4"/>
  <c r="I16" i="4"/>
  <c r="R14" i="4"/>
  <c r="R13" i="4" s="1"/>
  <c r="M14" i="4"/>
  <c r="L14" i="4"/>
  <c r="J14" i="4"/>
  <c r="G14" i="4"/>
  <c r="G13" i="4" s="1"/>
  <c r="D14" i="4"/>
  <c r="D13" i="4" s="1"/>
  <c r="M13" i="4"/>
  <c r="I46" i="4" l="1"/>
  <c r="K25" i="4"/>
  <c r="P25" i="4"/>
  <c r="N35" i="4"/>
  <c r="N14" i="4" l="1"/>
  <c r="P14" i="4"/>
  <c r="P13" i="4" s="1"/>
  <c r="K14" i="4"/>
  <c r="K13" i="4" s="1"/>
  <c r="I14" i="4"/>
  <c r="N13" i="4" l="1"/>
  <c r="I13" i="4"/>
  <c r="J16" i="3" l="1"/>
  <c r="N16" i="3"/>
  <c r="P16" i="3"/>
  <c r="I17" i="3"/>
  <c r="I16" i="3" s="1"/>
  <c r="K17" i="3"/>
  <c r="M17" i="3"/>
  <c r="O17" i="3"/>
  <c r="D20" i="3"/>
  <c r="L21" i="3"/>
  <c r="D23" i="3"/>
  <c r="D25" i="3"/>
  <c r="D28" i="3"/>
  <c r="J29" i="3"/>
  <c r="L29" i="3"/>
  <c r="N29" i="3"/>
  <c r="P29" i="3"/>
  <c r="I30" i="3"/>
  <c r="I29" i="3" s="1"/>
  <c r="K30" i="3"/>
  <c r="K29" i="3" s="1"/>
  <c r="M30" i="3"/>
  <c r="M29" i="3" s="1"/>
  <c r="O30" i="3"/>
  <c r="O29" i="3" s="1"/>
  <c r="D32" i="3"/>
  <c r="D33" i="3" s="1"/>
  <c r="M35" i="3"/>
  <c r="K46" i="3"/>
  <c r="K45" i="3" s="1"/>
  <c r="L46" i="3"/>
  <c r="L45" i="3" s="1"/>
  <c r="M46" i="3"/>
  <c r="M45" i="3" s="1"/>
  <c r="N46" i="3"/>
  <c r="N45" i="3" s="1"/>
  <c r="O46" i="3"/>
  <c r="O45" i="3" s="1"/>
  <c r="P46" i="3"/>
  <c r="P45" i="3" s="1"/>
  <c r="E47" i="3"/>
  <c r="F47" i="3"/>
  <c r="G47" i="3"/>
  <c r="I49" i="3"/>
  <c r="I45" i="3" s="1"/>
  <c r="J49" i="3"/>
  <c r="J45" i="3" s="1"/>
  <c r="L49" i="3"/>
  <c r="N49" i="3"/>
  <c r="P49" i="3"/>
  <c r="I65" i="3"/>
  <c r="I64" i="3" s="1"/>
  <c r="J65" i="3"/>
  <c r="J64" i="3" s="1"/>
  <c r="K65" i="3"/>
  <c r="K64" i="3" s="1"/>
  <c r="L65" i="3"/>
  <c r="L64" i="3" s="1"/>
  <c r="L119" i="3" s="1"/>
  <c r="L120" i="3" s="1"/>
  <c r="M65" i="3"/>
  <c r="M64" i="3" s="1"/>
  <c r="M119" i="3" s="1"/>
  <c r="M120" i="3" s="1"/>
  <c r="N65" i="3"/>
  <c r="N64" i="3" s="1"/>
  <c r="N119" i="3" s="1"/>
  <c r="N120" i="3" s="1"/>
  <c r="O65" i="3"/>
  <c r="O64" i="3" s="1"/>
  <c r="P65" i="3"/>
  <c r="P64" i="3" s="1"/>
  <c r="P119" i="3" s="1"/>
  <c r="P120" i="3" s="1"/>
  <c r="I83" i="3"/>
  <c r="J83" i="3"/>
  <c r="K83" i="3"/>
  <c r="L83" i="3"/>
  <c r="M83" i="3"/>
  <c r="N83" i="3"/>
  <c r="O83" i="3"/>
  <c r="P83" i="3"/>
  <c r="I105" i="3"/>
  <c r="J105" i="3"/>
  <c r="K105" i="3"/>
  <c r="L105" i="3"/>
  <c r="M105" i="3"/>
  <c r="N105" i="3"/>
  <c r="O105" i="3"/>
  <c r="P105" i="3"/>
  <c r="I121" i="3"/>
  <c r="J121" i="3"/>
  <c r="K121" i="3"/>
  <c r="L121" i="3"/>
  <c r="M121" i="3"/>
  <c r="N121" i="3"/>
  <c r="O121" i="3"/>
  <c r="P121" i="3"/>
  <c r="J119" i="3" l="1"/>
  <c r="O119" i="3"/>
  <c r="O120" i="3" s="1"/>
  <c r="K119" i="3"/>
  <c r="K120" i="3" s="1"/>
  <c r="I119" i="3"/>
  <c r="I120" i="3" l="1"/>
  <c r="J120" i="3"/>
</calcChain>
</file>

<file path=xl/sharedStrings.xml><?xml version="1.0" encoding="utf-8"?>
<sst xmlns="http://schemas.openxmlformats.org/spreadsheetml/2006/main" count="1327" uniqueCount="447">
  <si>
    <t>___________________</t>
  </si>
  <si>
    <t xml:space="preserve">наименование государственной программы </t>
  </si>
  <si>
    <t xml:space="preserve">                            </t>
  </si>
  <si>
    <t>Единица измерения</t>
  </si>
  <si>
    <t>ОТЧЕТ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</si>
  <si>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</si>
  <si>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</si>
  <si>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 xml:space="preserve">          (подпись)                                                                                </t>
  </si>
  <si>
    <t>план</t>
  </si>
  <si>
    <t>факт</t>
  </si>
  <si>
    <t>1.1</t>
  </si>
  <si>
    <t>чел.</t>
  </si>
  <si>
    <t>%</t>
  </si>
  <si>
    <t>1.2</t>
  </si>
  <si>
    <t>1.3</t>
  </si>
  <si>
    <t>1.5</t>
  </si>
  <si>
    <t>Доля детей из семей с денежными доходами ниже величины прожиточного минимума в Краснодарском крае от общей численности детей, проживающих в Краснодарском крае</t>
  </si>
  <si>
    <t>Число детей, состоящих на учете в органах и учреждениях системы профилактики безнадзорности и правонарушений несовершеннолетних, вовлеченных в мероприятия спортивно-игровой и творческой направленности</t>
  </si>
  <si>
    <t>1.7</t>
  </si>
  <si>
    <t>Число участников детских клубных формирований (в возрасте до 14 лет)</t>
  </si>
  <si>
    <t>тыс. чел.</t>
  </si>
  <si>
    <t>1.8</t>
  </si>
  <si>
    <t>Число детей, обучающихся в детских школах искусств, детских музыкальных и художественных школах</t>
  </si>
  <si>
    <t>1.9</t>
  </si>
  <si>
    <t>Доля детей, получивших меры государственной поддержки в сфере организации оздоровления и отдыха детей от общего числа детей, проживающих в Краснодарском крае и внесенных в автоматизированную систему "Учет реализации прав детей на отдых и оздоровление в Краснодарском крае"</t>
  </si>
  <si>
    <t>Численность детей-сирот, детей, оставшихся без попечения родителей, а также лиц из их числа, имеющих и не реализовавших своевременно право на обеспечение жилыми помещениями, по состоянию на конец финансового года</t>
  </si>
  <si>
    <t>Удельный вес детей-инвалидов, получивших социальные услуги в учреждениях социального обслуживания для детей и подростков с ограниченными возможностями (в общей численности детей-инвалидов, признанных в соответствии с Федеральным законом от 28 декабря 2013 года № 442-ФЗ "Об основах социального обслуживания граждан в Российской Федерации" нуждающимися в социальных услугах)</t>
  </si>
  <si>
    <t>Значение целевого показателя за:</t>
  </si>
  <si>
    <t>аналогичный период прошлого года</t>
  </si>
  <si>
    <t>текущий отчетный период</t>
  </si>
  <si>
    <t>Численность детей-сирот и детей, оставшихся без попечения родителей, лиц из числа детей-сирот и детей, оставшихся без попечения родителей, обеспеченных благоустроенными жилыми помещениями специализированного жилищного фонда по договорам найма специализированных жилых помещений в отчетном финансовом году</t>
  </si>
  <si>
    <t>расчитывается по итогам года</t>
  </si>
  <si>
    <t>-</t>
  </si>
  <si>
    <r>
      <t>1.6.</t>
    </r>
    <r>
      <rPr>
        <sz val="8"/>
        <color theme="1"/>
        <rFont val="Times New Roman"/>
        <family val="1"/>
        <charset val="204"/>
      </rPr>
      <t>1</t>
    </r>
  </si>
  <si>
    <t>Климова Екатерина Анатольевна, 259-22-97</t>
  </si>
  <si>
    <t>№ номер показателя</t>
  </si>
  <si>
    <t>Причины недостижения фактического значения показателя в отчетном периоде</t>
  </si>
  <si>
    <t>6021</t>
  </si>
  <si>
    <t>Показатель расчитывается два раза в год (1 февраля и на 1 августа ), фактическое значение рассчитано по состоянию на 01.08.2019 года</t>
  </si>
  <si>
    <t>«Дети Кубани»</t>
  </si>
  <si>
    <t>О.Г. Лычагина</t>
  </si>
  <si>
    <t>за 9 месяцев 2019 года</t>
  </si>
  <si>
    <t>рассчитывается ежеквартально (по итогам 9 мес. 2019 г.)</t>
  </si>
  <si>
    <t>Начальник отдела реализации национальных                             проектов и государственных программ</t>
  </si>
  <si>
    <t>Исполнитель: Климова Екатерина Анатольевна, 259-22-97</t>
  </si>
  <si>
    <t>Начальник отдела реализации национальных проектов          и государственных программ</t>
  </si>
  <si>
    <t>из федерального бюджета</t>
  </si>
  <si>
    <t>из краевого бюджета</t>
  </si>
  <si>
    <t>Итого по государственной программе, в том числе</t>
  </si>
  <si>
    <t>х</t>
  </si>
  <si>
    <t>В.С. Луценко, начальник отдела организации оздоровления и отдыха детей управления оздоровления и отдыха детей; Ю.Л. Босенко, начальник отдела развития семейных форм устройства детей-сирот и детей, оставшихся без попечения родителей; Е.И. Печонова, начальник планово-финансового отдела министерства труда и социального развития Краснодарского края</t>
  </si>
  <si>
    <t>Контрольное событие задачи 1.6 оказание мер государственной поддержки в сфере отдыха и оздоровления</t>
  </si>
  <si>
    <t>выполнение мероприятия предусмотрено в 4 кв. 2019 г.,в связи с фактической потребностью муниципальных образований Краснодарского края на доставку данной категории детей к месту лечения и обратно, вносятся изменения в гос.программу в части уменьшения средств в размере 2023,6 по мероприятию, в план реализации будут внесены изменения</t>
  </si>
  <si>
    <t>Ю.Л. Босенко, начальник отдела развития семейных форм устройства детей-сирот и детей, оставшихся без попечения родителей министерства труда и социального развития Краснодарского края</t>
  </si>
  <si>
    <t>Предоставление субвенций бюджетам муниципальных образований Краснодарского края на оплату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к месту лечения и обратно</t>
  </si>
  <si>
    <t>1.6.16</t>
  </si>
  <si>
    <t xml:space="preserve">выполнение мероприятия предусмотрено во 2-4 кв. 2019 года </t>
  </si>
  <si>
    <t>В.С. Луценко, начальник отдела организации оздоровления и отдыха детей управления оздоровления и отдыха детей мини-стерства труда и со-циального развития Краснодарского края</t>
  </si>
  <si>
    <t>Предоставление субсидий из краевого бюджета местным бюджетам муниципальных образований Краснодарского края на софинансирование ме-роприятий по организации от-дыха детей в каникулярное время на базе муниципальных учреждений, осуществляющих организацию отдыха детей в Краснодарском крае</t>
  </si>
  <si>
    <t>1.6.15</t>
  </si>
  <si>
    <t>выполнение мероприятия предусмотрено во 2-4 кв. 2019 г., в план реализации и в гос.программу будут внесены изменения</t>
  </si>
  <si>
    <t xml:space="preserve">Е.И. Аршинник,
начальник отдела воспитания и до-полнительного об-разования мини-стерства образова-ния, науки и моло-дежной политики Краснодарского края                    Ю.В. Волобуев, начальник отдела финансового обес-печения муници-пальных образова-ний края министер-ства образования, науки и молодежной политики Красно-дарского края
</t>
  </si>
  <si>
    <t>Предоставление субсидий из краевого бюджета бюджетам муниципальных образований Краснодарского края на организацию отдыха детей в профильных лагерях, организо-ванных муниципальными образовательными организациями, осуществляющими организацию отдыха и оздоровления обучающихся в каникулярное время с дневным пребыванием с обязательной организацией их питания</t>
  </si>
  <si>
    <t>1.6.14</t>
  </si>
  <si>
    <t>мероприятие выполнено</t>
  </si>
  <si>
    <t xml:space="preserve">01.04.2019 
</t>
  </si>
  <si>
    <t>отдел реализации программных мероприятий и обеспечения деятельности учреждений министерства образования, науки и молодежной политики Краснодарского края</t>
  </si>
  <si>
    <t>Финансовое обеспечение дея-тельности казенного учрежде-ния на организацию и обеспе-чение отдыха и оздоровления детей (за исключением организации отдыха детей в канкулярное время)</t>
  </si>
  <si>
    <t>1.6.12</t>
  </si>
  <si>
    <t>мероприятие выполнено, по итогам конкурсных процедур сложилась экономия в сумме 16,6 тыс. рублей. Данные денежные средства будут возвращены в доход краевого бюджета</t>
  </si>
  <si>
    <t>Ю.А. Фомина, начальник отдела народного творчества и социально-культурной деятельности министерства культуры Красно-дарского края</t>
  </si>
  <si>
    <t>Организация отдыха и оздо-ровления одаренных детей, участников детских творче-ских коллективов (за исключением организации отдыха детей в каникулярное время)</t>
  </si>
  <si>
    <t>1.6.9</t>
  </si>
  <si>
    <t>выполнение мероприятия предусмотрено в 3-4 кв. 2019 г., в план реализации будут внесены изменения</t>
  </si>
  <si>
    <t>Е.И. Аршинник, начальник отдела организации воспитательной работы министерства образования, науки и молодежной политики Краснодарского края</t>
  </si>
  <si>
    <t>Предоставление субсидий гос-ударственным бюджетным учреждениям Краснодарского края на организацию отдыха и оздоровления детей (за исклю-чением отдыха в каникулярное время), обучающихся в орга-низациях дополнительного образования Краснодарского края, координацию и регули-рование деятельности которых осуществляет министерство образования, науки и моло-дежной политики Краснодар-ского края, а также участников краевых мероприятий, сорев-нований и конкурсов в про-фильных сменах по направле-ниям (физкультурно-спортивное, эколого-биологическое, научно-техническое, творческое, об-щеинтеллектуальное) на базе оздоровительных учреждений, расположенных на территории Краснодарского края</t>
  </si>
  <si>
    <t>1.6.8</t>
  </si>
  <si>
    <t>О.П. Капралова, начальник отдела специального образования в управлении общего образования министерства образования, науки и молодежной политики Краснодарского края</t>
  </si>
  <si>
    <t>Предоставление субсидий гос-ударственным бюджетным учреждениям Краснодарского края на организацию отдыха детей (за исключением отдыха в каникулярное время) в лагерях дневного и круглосуточного пребывания на базе государственных специальных (коррекционных) образовательных организаций Краснодарского края</t>
  </si>
  <si>
    <t>1.6.7</t>
  </si>
  <si>
    <t xml:space="preserve">Е.И. Аршинник, начальник отдела организации воспитательной работы министерства образования, науки и молодежной политики Краснодарского края </t>
  </si>
  <si>
    <t xml:space="preserve">Контрольное событие 1.6.6 проведение туристско-краеведческих мероприятий с детьми </t>
  </si>
  <si>
    <t>выполнение мероприятия предусмотрено во 2-4 кв. 2019 года, оплата производится по фактически предоставленным документам</t>
  </si>
  <si>
    <t xml:space="preserve">01.04.2019
</t>
  </si>
  <si>
    <t>Предоставление субсидий государственным бюджетным учреждениям Краснодарского края на проведение туристско-краеведческих мероприятий с детьми</t>
  </si>
  <si>
    <t>1.6.6</t>
  </si>
  <si>
    <t>выполнение мероприятия предусмотрено в 1-4 кв.2019 г.</t>
  </si>
  <si>
    <t>В.С. Луценко, начальник отдела организации оздоровления и отдыха детей управления оздоровления и отдыха детей министерства труда и социального развития Краснодарского края</t>
  </si>
  <si>
    <t>Организация отдыха и оздо-ровления (за исключением организации отдыха детей в каникулярное время), сана-торно-курортного лечения, в том числе в амбулаторных условиях (амбулаторно-курортное лечение), детей, в том числе находящихся в трудной жизненной ситуации: детей-инвалидов, детей, один из родителей (законных представителей) которых яв-ляется инвалидом, детей-сирот, детей, оставшихся без попечения родителей, детей из семей, состоящих на учете в управлениях социальной защиты населения министерства труда и социального развития Краснодарского края в муниципальных образованиях, а также воспитанников государственных казенных общеобразовательных учреждений, государственных бюджетных учреждений социального обслуживания для детей-сирот и детей, оставшихся без попечения родителей, Краснодарского края, в организациях отдыха детей и их оздоровления</t>
  </si>
  <si>
    <t>1.6.4</t>
  </si>
  <si>
    <t>В.С. Луценко, начальник отдела организации оздоровления и отдыха детей управления оздоровления и отдыха детей министерства труда и со-циального развития Краснодарского края</t>
  </si>
  <si>
    <t>Контрольное событие 1.6.2 предоставление частичной компенсации родителям (законным представителям) стоимости приобретенных путевок (курсовок) для детей</t>
  </si>
  <si>
    <t>выполнение мероприятия предусмотрено в 1-4 кв. 2019 г., в план реализации будут внесены изменения</t>
  </si>
  <si>
    <t>Предоставление социальной выплаты в целях частичной компенсации родителям (законным представителям) стоимости приобретенных путевок (курсовок) для детей</t>
  </si>
  <si>
    <t>1.6.2</t>
  </si>
  <si>
    <t>Задача 6. Обеспечение отдыха и оздоровления детей в Краснодарском крае</t>
  </si>
  <si>
    <t>1.6</t>
  </si>
  <si>
    <t>утвержден приказ министерства культуры Краснодарского края</t>
  </si>
  <si>
    <t xml:space="preserve">09.01.2019 
</t>
  </si>
  <si>
    <t xml:space="preserve">Н.В. Ощепкова,
начальник отдела государственных программ финансово-экономического управления министерства культуры Краснодарского края
</t>
  </si>
  <si>
    <t xml:space="preserve">Контрольное событие задачи 1.5
Приказ министерства культуры Краснодарского края об утверждении результатов отбора заявок и утверждения перечня мероприятий и объемов субсидий (организационно-финансовый план) на участие в реализации мероприятий государственной программы Краснодарского края «Дети Кубани» на 2019 год, в результате чего будут предоставлены субсидии государственным бюджетным учреждениям, подведомственным министерству культуры Краснодарского края, на проведение мероприятий в соответствии с поквартальным распределением прогноза кассовых выплат из краевого бюджета
</t>
  </si>
  <si>
    <t xml:space="preserve">Ю.А. Фомина,
начальник отдела народного творчества и социально-культурной деятельности министерства культуры Краснодарского края
</t>
  </si>
  <si>
    <t>Контрольное событие 1.5.24 проведение краевого фестиваля детского художественного творчества «Кубанские просторы»</t>
  </si>
  <si>
    <t>выполнено</t>
  </si>
  <si>
    <t>Предоставление субсидий гос-ударственным бюджетным (автономным) учреждениям культуры Краснодарского края на проведение краевого фестиваля детского художественного творчества «Кубанские просторы»</t>
  </si>
  <si>
    <t>1.5.24</t>
  </si>
  <si>
    <t>С.В. Комарова, начальник отдела дополнительного и профессионального образования министерства культуры Краснодарского края</t>
  </si>
  <si>
    <t>Контрольное событие 1.5.18 проведение краевого конкурса-фестиваля театральных коллективов детских музыкальных, художественных школ и школ искусств Краснодарского края «Золотой петушок»</t>
  </si>
  <si>
    <t>выполнение мероприятия предусмотрено в 4 кв. 2019 г.</t>
  </si>
  <si>
    <t xml:space="preserve">01.10.2019
</t>
  </si>
  <si>
    <t>Предоставление субсидий государственным бюджетным (автономным) учреждениям культуры Краснодарского края на проведение краевого конкурса-фестиваля театральных коллективов детских музыкальных, художественных школ и школ искусств Краснодарского края «Золотой петушок»</t>
  </si>
  <si>
    <t>1.5.18</t>
  </si>
  <si>
    <t xml:space="preserve">С.В. Комарова,
начальник отдела дополнительного  и профессионального  образования министерства культуры Краснодарского края
</t>
  </si>
  <si>
    <t>Контрольное событие 1.5.17 проведение краевого конкурса исполнительского мастерства учащихся-солистов, ансамблей и оркестров отделений духовых и ударных инструментов детских музыкальных школ и школ искусств Краснодарского края</t>
  </si>
  <si>
    <t>Предоставление субсидий государственным бюджетным (автономным) учреждениям культуры Краснодарского края на проведение краевого конкурса исполнительского мастерства учащихся-солистов, ансамблей и ор-кестров отделений духовых и ударных инструментов детских музыкальных школ и школ искусств Краснодарского края</t>
  </si>
  <si>
    <t>1.5.17</t>
  </si>
  <si>
    <t>Контрольное событие 1.5.16 проведение краевого конкурса исполнительского мастерства учащихся-солистов, ансамблей и оркестров народных инструментов детских музыкальных школ и школ искусств Краснодарского края</t>
  </si>
  <si>
    <t>Предоставление субсидий государственным бюджетным (автономным) учреждениям культуры Краснодарского края на проведение краевого конкурса исполнительского мастерства учащихся-солистов, ансамблей и ор-кестров народных инстру-ментов детских музыкальных школ и школ искусств Краснодарского края</t>
  </si>
  <si>
    <t>1.5.16</t>
  </si>
  <si>
    <t>С.В. Комарова, начальник отдела дополнительного  и профессионального  образования министерства культуры Краснодарского края</t>
  </si>
  <si>
    <t xml:space="preserve">Контрольное событие 1.5.12 проведение краевой выставки – конкурса творческих работ учащихся детских художественных школ и художественных отделений школ искусств Краснодарского края </t>
  </si>
  <si>
    <t>С.В. Комарова, начальник отдела дополнительного  и профессионального  образования мини-стерства культуры Краснодарского края</t>
  </si>
  <si>
    <t>Предоставление субсидий государственным бюджетным (автономным) учреждениям культуры Краснодарского  края на проведение  краевой выставки – конкурса творческих работ учащихся детских художественных школ и художественных отделений школ искусств Краснодарского края</t>
  </si>
  <si>
    <t>1.5.12</t>
  </si>
  <si>
    <t>Ю.А. Фомина, начальник отдела народного творче-ства и социально-культурной деятельности министерства культуры Красно-дарского края</t>
  </si>
  <si>
    <t>Контрольное событие 1.5.10 проведение краевого фестиваля детских фольклорных коллективов «Кубанский казачок»</t>
  </si>
  <si>
    <t xml:space="preserve">09.01.2019 
</t>
  </si>
  <si>
    <t>Предоставление субсидий государственным бюджетным (автономным) учреждениям культуры Краснодарского края на проведение краевого фестиваля детских фольклорных коллективов «Кубанский казачок»</t>
  </si>
  <si>
    <t>1.5.10</t>
  </si>
  <si>
    <t>Контрольное событие 1.5.8 проведение краевых, международных, региональных, всероссийских фестивалей и конкурсов для детских творческих коллективов и солистов</t>
  </si>
  <si>
    <t>выполнение мероприятия предусмотрено в 1, 3-4 кв. 2019 г.</t>
  </si>
  <si>
    <t>Предоставление субсидий государственным бюджетным (автономным) учреждениям культуры Краснодарского края на участие детских творческих коллективов и солистов в краевых, международных, региональных, всероссийских фестивалях и конкурсах</t>
  </si>
  <si>
    <t>1.5.8</t>
  </si>
  <si>
    <t>Контрольное событие 1.5.7 проведение краевых мероприятий  среди учащихся образовательных организаций (художественно-эстетической, эколого-биологической, туристско-краеведческой, технической направленностей, форумов и других мероприятий для одаренных детей)</t>
  </si>
  <si>
    <t>выполнение мероприятия предусмотрено во 2-4 кв. 2019 г., оплата производится по фактически оказанным услугам</t>
  </si>
  <si>
    <t xml:space="preserve">01.04.2019
</t>
  </si>
  <si>
    <t>Предоставление субсидий государственным бюджетным учреждениям Краснодарского края на проведение краевых мероприятий  среди учащихся образовательных организаций (художественно-эстетической, эколого-биологической, туристско-краеведческой, технической направленностей, форумов и других мероприятий для одаренных детей)</t>
  </si>
  <si>
    <t>1.5.7</t>
  </si>
  <si>
    <t>О.А. Лозовая, начальник отдела общего образования министерства образования, науки и мо-лодежной политики Краснодарского края</t>
  </si>
  <si>
    <t xml:space="preserve">Контрольное событие 1.5.2 осуществление выплаты ежегодных премий администрации Краснодарского края одаренным школьникам за успехи в области образовательной деятельности, культуры, спорта </t>
  </si>
  <si>
    <t>выполнение мероприятия предусмотрено в 4 кв.2019 г.</t>
  </si>
  <si>
    <t>Выплата ежегодных премий администрации Краснодарского края одаренным школьникам за успехи в области образовательной деятельности, культуры, спорта</t>
  </si>
  <si>
    <t>1.5.2</t>
  </si>
  <si>
    <t xml:space="preserve">Е.И. Аршинник,
начальник отдела воспитания и до-полнительного об-разования мини-стерства образова-ния, науки и моло-дежной политики Краснодарского края
</t>
  </si>
  <si>
    <t xml:space="preserve">Контрольное событие 1.5.1 проведение краевых интеллектуальных, в том числе творческих конкурсов, физкультурно-спортивных мероприятий для  обучающихся общеобразовательных организаций и организаций дополнительного образования </t>
  </si>
  <si>
    <t xml:space="preserve">выполнение мероприятия предусмотрено в 3-4 кв.2019 г., в план реализации буду внесены изменения. По информации министерства образования КК по данному мероприятию был возврат средств в сумме 37,3 тыс.руб. Кассовое исполнение на отчетную дату составило 1 247,7 тыс.руб. </t>
  </si>
  <si>
    <t>Предоставление субсидий государственным бюджетным учреждениям Краснодарского края на обеспечение участия обучающихся общеобразовательных организаций и организаций дополнительного образования в краевых интеллектуальных, в том числе творческих конкурсах, физкультурно-спортивных мероприятиях</t>
  </si>
  <si>
    <t>1.5.1</t>
  </si>
  <si>
    <t>Задача 5. Обеспечение условий для выявления и развития талантливых детей в Краснодарском крае</t>
  </si>
  <si>
    <t>Т.В. Мячина, начальник отдела библиотечной, му-зейной и выставоч-ной деятельности министерства культуры Краснодарского края</t>
  </si>
  <si>
    <t>Контрольное событие 1.4.7 проведение Недели детской книги «Добру откроется сердце ребенка»</t>
  </si>
  <si>
    <t>Т.В. Мячина, начальник отдела библиотечной, музейной и выставочной деятельности министерства культуры Краснодарского края</t>
  </si>
  <si>
    <t>Предоставление субсидий государственным бюджетным (автономным) учреждениям культуры Краснодарского края на проведение Недели детской книги «Добру откроется сердце ребенка»</t>
  </si>
  <si>
    <t>1.4.7</t>
  </si>
  <si>
    <t xml:space="preserve">Е.И. Печонова, начальник планово- финансового отдела, В.В. Стратий, начальник отдела по защите прав и интересов лиц из числа детей-сирот и детей, оставшихся без попечения родителей управления оздоровления и отдыха детей министерства труда и социального развития Краснодарского края  </t>
  </si>
  <si>
    <t>Контрольное событие 1.4.6 финансовое обеспечение муниципальных служащих, осуществляющих деятельность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 и осуществляющих контроль за использованием детьми-сиротами, лицами из их числа, предоставленных им жилых помещений специализированного жилищного фонда</t>
  </si>
  <si>
    <t>выполнение предусмотрено в 1-4 кв. 2019 г.</t>
  </si>
  <si>
    <t>Предоставление субвенций бюджетам муниципальных образований Краснодарского края на выявление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 и осуществление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</si>
  <si>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1.4.6</t>
  </si>
  <si>
    <t>Контрольное событие 1.4.5 осуществление Оплаты проезда к месту лечения в санаторно-курортные организации при наличии медицинских показаний и обратно лицам из числа детей-сирот и детей, оставшихся без попечения родителей</t>
  </si>
  <si>
    <t>выполнение предусмотрено в 4 кв. 2019 г.</t>
  </si>
  <si>
    <t>Оплата проезда к месту лечения в санаторно-курортные организации при наличии медицинских показаний и обратно лицам из числа детей-сирот и детей, оставшихся без попе-чения родителей</t>
  </si>
  <si>
    <t>1.4.5</t>
  </si>
  <si>
    <t>Контрольное событие 1.4.4 предоставление лицам из числа детей-сирот и детей, оставшихся без попечения родителей, при наличии медицинских показаний путевок в санаторно-курортные организации</t>
  </si>
  <si>
    <t>Предоставление лицам из числа детей-сирот и детей, оставшихся без попечения родителей, при наличии медицинских показаний путевок в санаторно-курортные организации</t>
  </si>
  <si>
    <t>1.4.4</t>
  </si>
  <si>
    <t xml:space="preserve">В.В. Стратий, начальник отдела по защите прав и интересов лиц из числа детей-сирот и детей, оставшихся без попечения родителей управления оздоровления и отдыха детей министерства труда и социального развития Краснодарского края  </t>
  </si>
  <si>
    <t>Контрольное событие 1.4.3 предоставление выплат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(попечителей), а также по окончании службы в  ВС РФ или по возвращении из учреждений, исполняющих наказание в виде лишения свободы, при их возвращении в указанные жилые помещения</t>
  </si>
  <si>
    <t>выполнение предусмотрено во 2-4 кв. 2019 г.</t>
  </si>
  <si>
    <t>Предоставление субвенций бюджетам муниципальных образований Краснодарского края на осуществление выплат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(попечителей), а также по окончании службы в  Вооруженных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</si>
  <si>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1.4.3</t>
  </si>
  <si>
    <t>Контрольное событие 1.4.2 предоставление  выплат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</t>
  </si>
  <si>
    <t xml:space="preserve">Перечисление средств в муниципальные образования осуществляется на основании предоставленных заявок, исполнение мероприятия предусмотрено до конца 2019 г. </t>
  </si>
  <si>
    <t>Предоставление субвенций бюджетам муниципальных образований Краснодарского края на осуществление выплат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ее осуществления, за исключением жилых помещений, приобретенных за счет средств краевого бюджета</t>
  </si>
  <si>
    <t>1.4.2</t>
  </si>
  <si>
    <t xml:space="preserve">Контрольное событие 1.4.1 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 </t>
  </si>
  <si>
    <t>Оплата производится по мере заключения контрактов и подписания актов приема-передачи жилых помещений. Выполнение мероприятия предусмотрено в 1-4 кв. 2019 г.</t>
  </si>
  <si>
    <t>Предоставление субвенций бюджетам муниципальных образований Краснодарского края на обеспечение жилыми помещениями детей-сирот и детей, оставшихся без попече-ния родителей, лиц из числа детей-сирот и детей, оставшихся без попечения родителей (далее также – дети-сироты и дети, оставшиеся без попечения родителей, лица из их числа), в соответствии с Законом Краснодарского края от 3 июня 2009 г. № 1748-КЗ «Об обеспечении дополнительных гарантий прав на имущество и жилое помещение детей-сирот и детей, оставшихся без попечения родителей, в Краснодарском крае» в части приобретения, строительства (в том числе участия в долевом строительстве) жилых помещений и включения таких жилых помещений в муниципальный специализированный жилищный фонд с отнесением их к жилым помещениям для детей-сирот и детей, оставшихся без попечения родителей, лиц из числа детей-сирот и детей, оставшихся без попечения родителей; предоставления детям-сиротам и детям, оставшимся без попечения родителей, лицам из их числа жилых помещений муниципального специализированного жилищного фонда по договорам найма специализированного жилого помещения для детей-сирот и детей, оставшихся без попечения родителей, лиц из числа детей-сирот и детей, оставшихся без попечения родителей; исключения жилых помещений для детей-сирот и детей, оставшихся без попечения родителей, лиц из числа детей-сирот и детей, оставшихся без попечения родителей, из муниципального спе-циализированного жилищного фонда и заключения с детьми-сиротами и детьми, оставшимися без попечения родителей, лицами из их числа договора социального найма в от-ношении данных жилых помещений, в том числе:</t>
  </si>
  <si>
    <t>1.4.1</t>
  </si>
  <si>
    <t>Задача 4. Государственная поддержка детей-сирот и детей, оставшихся без попечения родителей, а также лиц из их числа</t>
  </si>
  <si>
    <t>1.4</t>
  </si>
  <si>
    <t xml:space="preserve">непосредсвенный результат не выполнен, приобретение музыкальных инстументов запланировано в 4 кв., оплата по факту поставки </t>
  </si>
  <si>
    <t>С.В. Комарова,  начальник отдела дополнительного  и профессионального  образования министерства культуры Краснодарского края</t>
  </si>
  <si>
    <t>Контрольное событие 1.3.8 предоставления дополнительного образования детям-инвалидам</t>
  </si>
  <si>
    <t>финансирование освоено  в полном объеме</t>
  </si>
  <si>
    <t>Предоставление субсидий государственным бюджетным (автономным) учреждениям Краснодарского края на организацию предоставления дополнительного образования детям-инвалидам</t>
  </si>
  <si>
    <t>1.3.8</t>
  </si>
  <si>
    <t>Ю.А. Фомина, начальник отдела народного творче-ства и социально-культурной  дея-тельности министер-ства культуры Крас-нодарского края</t>
  </si>
  <si>
    <t>Контрольное событие 1.3.7 показ спектаклей для детей-инвалидов и детей-сирот</t>
  </si>
  <si>
    <t xml:space="preserve">Ю.А. Фомина, начальник отдела народного творчества и социально-культурной деятельности министерства культуры Краснодарского края </t>
  </si>
  <si>
    <t>Предоставление субсидий государственным бюджетным (автономным) учреждениям культуры Краснодарского края на организацию показа спектаклей для детей-инвалидов и детей-сирот</t>
  </si>
  <si>
    <t>1.3.7</t>
  </si>
  <si>
    <t>Контрольное событие 1.3.5 проведение краевого фестиваля художественного творчества детей-инвалидов «Солнце в ладонях»</t>
  </si>
  <si>
    <t>Предоставление субсидий государственным бюджетным (автономным) учреждениям, подведомственным министерству культуры Краснодарского края на проведение краевого фестиваля художественного творчества детей-инвалидов «Солнце в ладонях»</t>
  </si>
  <si>
    <t>1.3.5</t>
  </si>
  <si>
    <t>Контрольное событие 1.3.3.4 проведение конференций, семинаров, в том числе межведомственных, по вопросам комплексной реабилитации детей-инвалидов и ранней помощи</t>
  </si>
  <si>
    <t>выполнение предусмотрено во 2, 4 кв. 2019 г.</t>
  </si>
  <si>
    <t>Проведение конференций, семинаров, в том числе межведомственных, по вопросам комплексной реабилитации детей-инвалидов и ранней помощи</t>
  </si>
  <si>
    <t>1.3.3.4</t>
  </si>
  <si>
    <t xml:space="preserve">Контрольное событие 1.3.3.3 приобретение специального технического оснащения согласно ГОСТ Р 52882-2007 «Специальное техническое оснащение учреждений социального обслуживания» </t>
  </si>
  <si>
    <t>Заключены контракты на приобретение специального технического оборудования на общую сумму 595,0 тыс. руб., средства будут освоены в октябре 2019 г..</t>
  </si>
  <si>
    <t xml:space="preserve">Приобретение специального технического оснащения согласно ГОСТ Р 52882-2007 «Специальное техническое оснащение учреждений социального обслуживания» </t>
  </si>
  <si>
    <t>1.3.3.3</t>
  </si>
  <si>
    <t xml:space="preserve">Контрольное событие 1.3.3.2 приобретение автомобильного транспорта, в том числе для перевозки детей-инвалидов колясочников </t>
  </si>
  <si>
    <t>Заключены контракты на поставку 2 ед. автотранспорта на общую сумму 3020,0 тыс. руб. Остаток средств в размере 2039,8 будет освоен в октябре 2019 г.</t>
  </si>
  <si>
    <t>И.А. Шульга,  начальник отдела организации реабилитации инвалидов министерства труда и социального раз-вития Краснодар-ского края</t>
  </si>
  <si>
    <t xml:space="preserve">Приобретение автомобильного транспорта, в том числе для перевозки детей-инвалидов колясочников </t>
  </si>
  <si>
    <t>1.3.3.2</t>
  </si>
  <si>
    <t xml:space="preserve">Н.Н. Ярошенко, 
начальник отдела по вопросам капитального ремонта и строительства министерства труда и социального развития Краснодарского края
</t>
  </si>
  <si>
    <t>Контрольное событие 1.3.3.1 проведение капитального ремонта государственных казенных учреждений социального обслуживания Краснодарского края (реабилитационные центры для детей и подростков с ограниченными возможностями, комплексные центры реабилитации инвалидов, обслуживающие детей-инвалидов)</t>
  </si>
  <si>
    <t>Оплата производится по мере заключения контрактов на выполнение подрядных работ, исполнение мероприятия предусмотрено до конца 2019 г.</t>
  </si>
  <si>
    <t>Проведение капитального ремонта, в том числе подготовка отдельных разделов проектной документации, проверка достоверности опредления сметной стоимости, строительный контроль</t>
  </si>
  <si>
    <t>1.3.3.1</t>
  </si>
  <si>
    <t>Финансовое обеспечение деятельности государственных казенных учреждений социального обслуживания Краснодарского края (реабилитационные центры для детей и подростков с ограниченными возможностями, комплексные центры реабилитации инвалидов, обслуживающие детей-инвалидов), в том числе:</t>
  </si>
  <si>
    <t>1.3.3</t>
  </si>
  <si>
    <t xml:space="preserve">Н.Н. Ярошенко, 
начальник отдела по вопросам капитального ремонта и строительства ми-нистерства труда и социального развития Краснодарского края
</t>
  </si>
  <si>
    <t>Контрольное событие 1.3.2 проведение капитального ремонта казенных учреждений социального обслуживания Краснодарского края (детские дома-интернаты для умственно отсталых детей)</t>
  </si>
  <si>
    <t>проведение капитального ремонта, в том числе подготовка отдельных разделов проектной документации, проверка достоверности опредления сметной стоимости, строительный контроль</t>
  </si>
  <si>
    <t>1.3.2.1</t>
  </si>
  <si>
    <t xml:space="preserve">Финансовое обеспечение деятельности казенных учреждений социального обслуживания Краснодарского края (детские дома-интернаты для умственно отсталых детей), в том числе: </t>
  </si>
  <si>
    <t>1.3.2</t>
  </si>
  <si>
    <t>Задача 3. Всесторонняя поддержка семей, воспитывающих детей-инвалидов и детей с ограниченными возможностями здоровья</t>
  </si>
  <si>
    <t>Т.В. Мячина, начальник отдела  библиотечной, музейной и выставочной деятельности министерства культуры Краснодарского края</t>
  </si>
  <si>
    <t>Предоставление субсидий государственным бюджетным (автономным) учреждениям культуры Краснодарского края на проведение Недели детской и юношеской книги</t>
  </si>
  <si>
    <t>1.2.6</t>
  </si>
  <si>
    <t>проведение семинаров запланировано на октябрь 2019 г.</t>
  </si>
  <si>
    <t>Р.А. Панченко, начальник отдела обеспечения деятельности комиссии по делам несовершеннолетних и защите их прав  министерства труда и социального развития Краснодарского края</t>
  </si>
  <si>
    <t>Контрольное событие 1.2.5 проведение семинаров-совещаний, научно-практических конференций для работников отделов по делам несовершеннолетних администраций муниципалных образований Краснодарского края</t>
  </si>
  <si>
    <t>остаток средств в размере 278,7 тыс.руб. будет освоен в 4 кв. 2019 г., в план реализации будут внесены изменения</t>
  </si>
  <si>
    <t>Проведение семинаров-совещаний, научно-практических конференций для работников отделов по делам несовершеннолетних администраций муниципалных образований Краснодарского края</t>
  </si>
  <si>
    <t>1.2.5</t>
  </si>
  <si>
    <t>конкурс пройдет в период с 1.11 по 15.12.2019 г. во всех МО, в котором примут участие 244 несовершеннолетних</t>
  </si>
  <si>
    <t>Контрольное событие 1.2.4 проведение краевого конкурса для несовершеннолетних, состоящих на профилактических учетах в органах и учреждениях системы профилактики безнадзорности и правонарушений несовершеннолетних «Здравствуй, мама!»</t>
  </si>
  <si>
    <t>финансирование освоено  в полном объеме, заключен гос.контракт на приобретение победителям конкурса подарочной и сувенирной продукции</t>
  </si>
  <si>
    <t>Проведение краевого конкурса для несовершеннолетних, состоящих на профилактических учетах в органах и учреждениях системы профилактики безнадзорности и правонарушений несовершеннолетних «Здравствуй, мама!»</t>
  </si>
  <si>
    <t>1.2.4</t>
  </si>
  <si>
    <t>непосредственный результат не выполнен: проведен 1 краевой фестиваль с охватом 308 детей, второй фестиваль запланирован с 30.09.по 30.11.2019 г. с охватом 308 несовершеннолетних</t>
  </si>
  <si>
    <t>Контрольное событие 1.2.3 проведение краевых фестивалей для несовершеннолетних, состоящих на профилактических учетах в органах и учреждениях системы профилактики безнадзорности и правонарушений несовершеннолетних</t>
  </si>
  <si>
    <t>Проведение краевых фестивалей для несовершеннолетних, состоящих на профилактических учетах в органах и учреждениях системы профилактики безнадзорности и правонарушений несовершеннолетних</t>
  </si>
  <si>
    <t>1.2.3</t>
  </si>
  <si>
    <t>Контрольное событие 1.2.2.1 проведене капитального ремонта государственных казенных учреждений социального обслуживания для детей-сирот и детей, оставшихся без попечения родителей, Краснодарского края и государственных казенных учреждений социального обслуживания для несовершеннолетних, нуждающихся в социальной реабилитации Краснодарского края</t>
  </si>
  <si>
    <t>проведение капитального ремонта, в том числе подготовка отдельных разделов проектной документации, проверка достоверности определения сметной стоимости, строительный контроль</t>
  </si>
  <si>
    <t>1.2.2.1</t>
  </si>
  <si>
    <t xml:space="preserve">Н.Н. Ярошенко, 
начальник отдела по вопросам капитального ремонта и строительства министерства труда и социального развития Краснодарского края, 
И.Г. Исаева, 
начальник отдела организации деятельности учреждений для несовершеннолетних министерства труда и социального развития Краснодарского края
</t>
  </si>
  <si>
    <t>Финансовое обеспечение деятельности государственного казенного общеобразовательного учреждения, государственных казенных учреждений социального обслуживания для детей-сирот и детей, оставшихся без попечения родителей, Краснодарского края и государственных казенных учреждений социального обслуживания для несовершеннолетних, нуждающихся в социальной реабилитации, Краснодарского края, в том числе:</t>
  </si>
  <si>
    <t>1.2.2</t>
  </si>
  <si>
    <t xml:space="preserve">С.В. Потанин, начальник отдела развития спорта высших достижений, массового спорта, организации и проведения особо значимых мероприятий министерства физической культуры и спорта Краснодарского края
</t>
  </si>
  <si>
    <t>Контрольное событие 1.2.1.2 проведение Всекубанского турнира по уличному баскетболу среди детских дворовых команд на Кубок губернатора Краснодарского края</t>
  </si>
  <si>
    <t>мероприятие выполнено, по итогам конкурсных процедур сложилась экономия в сумме 4,4 тыс. рублей. Данные денежные средства возвращены в доход краевого бюджета</t>
  </si>
  <si>
    <t>Предоставление субсидий государственным бюджетным учреждениям Краснодарского края на проведение Всекубанского турнира по уличному баскетболу среди детских дворовых команд на Кубок губернатора Краснодарского края</t>
  </si>
  <si>
    <t>1.2.1.2</t>
  </si>
  <si>
    <t>Контрольное событие 1.2.1.1 проведение Всекубанского турнира по футболу среди детских дворовых команд на Кубок губернатора Краснодарского края</t>
  </si>
  <si>
    <t>Предоставление субсидий гос-ударственным бюджетным учреждениям Краснодарского края на проведение Всекубанского турнира по футболу среди детских дворовых команд на Кубок губернатора Краснодарского края</t>
  </si>
  <si>
    <t>1.2.1.1</t>
  </si>
  <si>
    <t>Проведение физкультурно-спортивных мероприятий с детьми и подростками, в том числе:</t>
  </si>
  <si>
    <t>1.2.1</t>
  </si>
  <si>
    <t>Задача 2. Обеспечение профилактики безнадзорности и беспризорности в Краснодарском крае</t>
  </si>
  <si>
    <t xml:space="preserve">Контрольное событие 1.1.2.4 приобретение новогодних подарков для воспитанников государственного казенного общеобразовательного учреждения, государственных казенных учреждений социального обслуживания  для детей-сирот и детей, оставшихся без попечения родителей, Краснодарского края
</t>
  </si>
  <si>
    <t xml:space="preserve">И.Г. Исаева, начальник отдела организации деятельности учреждений несовершеннолетних министерства труда и социального развития Краснодарского края </t>
  </si>
  <si>
    <t>для воспитанников государственного казенного общеобразовательного учреждения, государственных казенных учреждений социального обслуживания  для детей-сирот и детей, оставшихся без попечения родителей, Краснодарского края</t>
  </si>
  <si>
    <t xml:space="preserve">выполнение мероприятия прпедусмотрено в 4 кв. 2019 г. </t>
  </si>
  <si>
    <t xml:space="preserve">В.Н. Голыба,
начальник отдела по социальной защите семьи, материнства, детства  министерства труда и социального развития Краснодарского края
</t>
  </si>
  <si>
    <t>Приобретение новогодних по-дарков для детей, находящихся в трудной жизненной ситуации, социально опасном положении, в том числе:</t>
  </si>
  <si>
    <t>1.1.2.4</t>
  </si>
  <si>
    <t>Контрольное событие 1.1.2.3.  проведение новогодних представлений для одаренных детей и талантливой молодежи – участников и победителей конкурсов и фестивалей</t>
  </si>
  <si>
    <t xml:space="preserve">выполнение мероприятия предусмотрено в 4 кв. 2019 г. </t>
  </si>
  <si>
    <t xml:space="preserve">С.В. Комарова, начальник отдела дополнительного и профессионального образования министерства культуры Краснодарского края
</t>
  </si>
  <si>
    <t>Предоставление субсидий государственным бюджетным (автономным) учреждениям культуры Краснодарского края на организацию и проведение новогодних представлений для одаренных детей и талантливой молодежи – участников и победителей конкурсов и фестивалей</t>
  </si>
  <si>
    <t>1.1.2.3</t>
  </si>
  <si>
    <t xml:space="preserve">Контрольное событие 1.1.2.1 Международный день защиты детей
</t>
  </si>
  <si>
    <t xml:space="preserve">В.Н. Голыба,
начальник отдела по социальной защите семьи, материнства, детства министерства труда и социального развития Краснодарского края
</t>
  </si>
  <si>
    <t xml:space="preserve">Международный день защиты детей
</t>
  </si>
  <si>
    <t>1.1.2.1</t>
  </si>
  <si>
    <t>Организация и проведение социально значимых мероприятий, направленных на поддержку семьи и детей, укрепление семейных ценностей и традиций, в том числе:</t>
  </si>
  <si>
    <t>1.1.2</t>
  </si>
  <si>
    <t xml:space="preserve">Контрольное событие 1.1.1
Постановление главы администрации (губернатора) Краснодарского края «О награждении Почетным дипломом главы администрации (губернатора) Краснодарского края мног-детной матери» </t>
  </si>
  <si>
    <t xml:space="preserve">В.Н. Голыба,
начальник отдела по социальной защите семьи, материнства, детства министерства труда и соци-ального развития Краснодарского края
</t>
  </si>
  <si>
    <t>выплата единовременных премий многодетным матерям, награжденным Почетным ди-пломом главы администрации (губернатора) Краснодарского края многодетным матерям</t>
  </si>
  <si>
    <t>1.1.1.2</t>
  </si>
  <si>
    <t xml:space="preserve">В.Н. Голыба,
начальник отдела по социальной защите семьи, материнства, детства в управлении оздоровления и отдыха детей министерства труда и соци-ального развития Краснодарского края
</t>
  </si>
  <si>
    <t>изготовление и вручение Почетных дипломов главы администрации (губернатора) Краснодарского края многодетным матерям</t>
  </si>
  <si>
    <t>1.1.1.1</t>
  </si>
  <si>
    <t>Присуждение Почетных дипломов главы администрации (губернатора) Краснодарского края многодетным матерям и выплата единовременных премий, в том числе:</t>
  </si>
  <si>
    <t>1.1.1</t>
  </si>
  <si>
    <t>Задача 1. Снижение семейного неблагополучия, социально-средовая реабилитация и адаптация подростков</t>
  </si>
  <si>
    <t>1.1.</t>
  </si>
  <si>
    <t>Цель "Создание комфортной и доброжелательной среды для жизни детей, семей с детьми в Краснодарском крае"</t>
  </si>
  <si>
    <t>IV</t>
  </si>
  <si>
    <t>III</t>
  </si>
  <si>
    <t>II</t>
  </si>
  <si>
    <t>I</t>
  </si>
  <si>
    <t>Причины несоблюдения планового срока реализации, неисполнения финансирования и меры по исполнению мероприятия или контрольного события</t>
  </si>
  <si>
    <t>Поквартальное распределение прогноза кассовых выплат из краевого бюджета, тыс. рублей</t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</si>
  <si>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</si>
  <si>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</si>
  <si>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</si>
  <si>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</si>
  <si>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>Ответственный за реализацию мероприятия, выполнение контрольного события</t>
    </r>
    <r>
      <rPr>
        <vertAlign val="superscript"/>
        <sz val="10"/>
        <color theme="1"/>
        <rFont val="Times New Roman"/>
        <family val="1"/>
        <charset val="204"/>
      </rPr>
      <t>3)</t>
    </r>
  </si>
  <si>
    <t>Ста-тус</t>
  </si>
  <si>
    <r>
      <t>Наименование подпрограммы, отдельного мероприятия, ведомственной целевой программы, контрольного события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</si>
  <si>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Номер основного мероприятия, контрольного события, мероприятия</t>
    </r>
    <r>
      <rPr>
        <vertAlign val="superscript"/>
        <sz val="10"/>
        <color theme="1"/>
        <rFont val="Times New Roman"/>
        <family val="1"/>
        <charset val="204"/>
      </rPr>
      <t>1)</t>
    </r>
  </si>
  <si>
    <t>о выполнении плана реализации государственной программы Краснодарского края</t>
  </si>
  <si>
    <t>об исполнении финансирования государственной программы Краснодарского края</t>
  </si>
  <si>
    <t>"Дети Кубани"</t>
  </si>
  <si>
    <t>за  9 месяцев 2019 года</t>
  </si>
  <si>
    <t>Номер  мероприятия</t>
  </si>
  <si>
    <t>Наименование основного мероприятия, подпрограммы, мероприятия подпрограммы, ведомственной целевой программы</t>
  </si>
  <si>
    <t>Государственный заказчик, получатель субсидий (субвенций), ответственный за выполнение мероприятий, исполнитель</t>
  </si>
  <si>
    <t>Объем финансирования, предусмотренный программой на текущий год, тыс. рублей</t>
  </si>
  <si>
    <t>Объем финансирования в тыс. рублей, предусмотренный на отчетную дату:</t>
  </si>
  <si>
    <t>Профинансировано (кассовое исполнение) в отчетном периоде, тыс. рублей</t>
  </si>
  <si>
    <t>Заключено государственных контрактов на отчетную дату, тыс. рублей</t>
  </si>
  <si>
    <t xml:space="preserve">Причины неосвоения средств по мероприятию </t>
  </si>
  <si>
    <t>Непосредственный результат реализации мероприятия</t>
  </si>
  <si>
    <t xml:space="preserve">Отметка о выполнении мероприятия </t>
  </si>
  <si>
    <t>Причины невыполнения (несвоевременного выполнения) мероприятия</t>
  </si>
  <si>
    <t>уточненной сводной бюджетной росписью</t>
  </si>
  <si>
    <t>соглашениями с муниципальными образованиями</t>
  </si>
  <si>
    <t>федеральный бюджет</t>
  </si>
  <si>
    <t>краевой бюджет</t>
  </si>
  <si>
    <t>краевой бюджет*</t>
  </si>
  <si>
    <t>местный бюджет</t>
  </si>
  <si>
    <t>внебюджетные  источники</t>
  </si>
  <si>
    <t>внебюджет-ные  источники</t>
  </si>
  <si>
    <t>наименование</t>
  </si>
  <si>
    <t>единица измерения</t>
  </si>
  <si>
    <t>плановое значение</t>
  </si>
  <si>
    <t>фактическое значение</t>
  </si>
  <si>
    <t>ВСЕГО, 
по государственной программе, в том числе:</t>
  </si>
  <si>
    <t>Х</t>
  </si>
  <si>
    <t>Всего
по отдельным мероприятиям государственной программы, в том числе:</t>
  </si>
  <si>
    <t>1.</t>
  </si>
  <si>
    <t>министерство труда и социального развития Краснодарско-го края</t>
  </si>
  <si>
    <t>министерство труда и социального развития Краснодарско-го края - государствен-ный заказчик</t>
  </si>
  <si>
    <t>выполнение мероприятия предусмотрено в 4 квартале 2019 г.</t>
  </si>
  <si>
    <t xml:space="preserve">количество дипломов </t>
  </si>
  <si>
    <t>штук</t>
  </si>
  <si>
    <t>не выполнено</t>
  </si>
  <si>
    <t>выплата единовременных премий многодетным матерям, награжденным Почетным дипломом главы администрации (губернатора) Краснодарского края многодетным матерям</t>
  </si>
  <si>
    <t>число человек</t>
  </si>
  <si>
    <t>Международный день защиты детей</t>
  </si>
  <si>
    <t>министерство труда и социального развития Краснодарского края - государственный заказчик</t>
  </si>
  <si>
    <t>охват детей</t>
  </si>
  <si>
    <t>предоставление субсидий государственным бюджетным (автономным) учреждениям культуры Краснодарского края на организацию и проведение новогодних представлений для одаренных детей и талантливой молодежи - участников и победителей конкурсов и фестивалей</t>
  </si>
  <si>
    <t>министерство культуры Краснодарского края - главный распорядитель бюджетных средств</t>
  </si>
  <si>
    <t>приобретение новогодних подарков для детей, находящихся в трудной жизненной ситуации, социально опасном положений, в том числе:</t>
  </si>
  <si>
    <t>количество штук</t>
  </si>
  <si>
    <t>шт.</t>
  </si>
  <si>
    <t>охват воспитанников государственных казенных общеобразовательных учреждений,  государственных казенных учреждений социального обслуживания для детей-сирот</t>
  </si>
  <si>
    <t>предоставление субсидий государственным бюджетным учреждениям Краснодарского края на проведение Всекубанского турнира по футболу среди детских дворовых команд на Кубок губернатора Краснодарского края</t>
  </si>
  <si>
    <t>министерство физической культуры и спора Краснодарского края - главный распорядитель бюджетных средств</t>
  </si>
  <si>
    <t>По итогам конкурсных процедур сложилась экономия средств в сумме 13,0 тыс. рублей. Данные денежные средства будут возвращены в доход краевого бюджета</t>
  </si>
  <si>
    <t>тыс. человек</t>
  </si>
  <si>
    <t>предоставление субсидий государственным бюджетным учреждениям Краснодарского края на проведение Всекубанского турнира по уличному баскетболу среди детских дворовых команд на Кубок губернатора Краснодарского края</t>
  </si>
  <si>
    <t>министерство физической культуры и спора Краснодарско-го края - главный распорядитель бюджетных средств</t>
  </si>
  <si>
    <t>По итогам конкурсных процедур сложилась экономия в сумме 4,4 тыс. рублей. Данные денежные средства возвращены в доход краевого бюджета</t>
  </si>
  <si>
    <t>Финансовое обеспечение деятельности государственного казенного об-щеобразовательного учреждения, государственных казенных учреждений социального обслуживания для детей-сирот и детей, оставшихся без попечения родителей, Краснодарского края и государственных казенных учреждений социального обслуживания для несовершеннолетних, нуждающихся в социальной реабилитации, Краснодарского края, в том числе:</t>
  </si>
  <si>
    <t>министерство труда и социального развития Краснодарского края - главный распорядитель бюджетных средств</t>
  </si>
  <si>
    <t>выполнение мероприятия предусмотрено в 1-4 квартале 2019 г.</t>
  </si>
  <si>
    <t>капиталь-ный ремонт учреждений</t>
  </si>
  <si>
    <t>кол-во</t>
  </si>
  <si>
    <t>проводятся конкурсные процедуры на оставшуюся сумму денежных средств в размере 9 882,2 т.р. по определению подрядных организаций 9 учреждениями, ведется капитальный ремонт в 7 учреждениях</t>
  </si>
  <si>
    <t xml:space="preserve">Организация и проведение краевых фестивалей для несовершеннолетних, состоящих на профилактических учетах в органах и учреждениях системы профилактики безнадзорности и правонарушений несовершеннолетних </t>
  </si>
  <si>
    <t>охват детей на каждом фестивале</t>
  </si>
  <si>
    <t>с 30 сентября по 30 ноября 2019 г. запланирован краевой фестиваль "Формула успеха", в котором примут участие 308 несовершеннолетних. В план реализации будут внесены изменения.</t>
  </si>
  <si>
    <t xml:space="preserve">Организация и проведение краевого конкурса для несовершеннолетних, состоящих на профилактических учетах в органах и учреждениях системы профилактики безнадзорности и правонарушений несовершеннолетних "Здравствуй, мама!" </t>
  </si>
  <si>
    <t>с 1 ноября по 15 декабря 2019 года во всех МО пройдет конкурс "Здравствуй, мама!", в котором примут участие  244 несовершеннолетних. В план реализации будут внесены изменения.</t>
  </si>
  <si>
    <t xml:space="preserve">Организация и проведение семинаров-совещаний, научно-практических конференций для работников отделов по делам несовершеннолетних администраций муниципальных образований Краснодарского края </t>
  </si>
  <si>
    <t>количество мероприя-тий</t>
  </si>
  <si>
    <t>выполнение предусмотрено в 3-4 квартале 2019 г., в план реализации будут внесены изменения</t>
  </si>
  <si>
    <t>министерство культуры Краснодарского края- главный распорядитель бюджетных средств</t>
  </si>
  <si>
    <t xml:space="preserve">проведение капитального ремонта, в том числе подготовка отдельных разделов проектной документации, проверка достоверности определения сметной стоимости, строительный контроль
</t>
  </si>
  <si>
    <t>выполнение мероприятия предусмотрено во 2-4 квартале 2019 г.</t>
  </si>
  <si>
    <t>ед.</t>
  </si>
  <si>
    <t>выполнение мероприятия предусмотрено во 2-4 квартале 2019 г., ведется капитальный ремонт</t>
  </si>
  <si>
    <t>выполнение мероприятия предусмотрено в 1-4 квартале 2019 г, ведется капитальный ремонт во всех учреждениях, в том числе 3 учреждениями  проводятся дополнительные конкурсные процедуры по определению подрядной организации на выполнение подрядных работ</t>
  </si>
  <si>
    <t xml:space="preserve">приобретение автомобильного транспорта, в том числе для перевозки детей-инвалидов колясочников </t>
  </si>
  <si>
    <t>выполнение мероприятия предусмотрено в 3-4 квартале 2019 г.</t>
  </si>
  <si>
    <t>приобрете-ние автомобильного транспорта</t>
  </si>
  <si>
    <t>выполнение предусмотрено в 3-4 кв. 2019 г., в план реализации и гос. программу будут внесены изменения</t>
  </si>
  <si>
    <t xml:space="preserve">приобретение специального технического оснащения согласно ГОСТ Р 52882-2007 «Специальное техническое оснащение учреждений социального обслуживания» </t>
  </si>
  <si>
    <t>приобрете-ние специально-го техническо-го оснащения</t>
  </si>
  <si>
    <t>учреж-дений</t>
  </si>
  <si>
    <t>выполнение мероприятия предусмотрено в 1-4 квартале 2019 г., в план реализации и гос. программу будут внесены изменения</t>
  </si>
  <si>
    <t xml:space="preserve">проведение конференций, семинаров, в том числе межведомственных, по вопросам комплексной реабилитации детей-инвалидов и ранней помощи </t>
  </si>
  <si>
    <t>выполнение мероприятия предусмотрено во 2,4 квартале 2019 г.</t>
  </si>
  <si>
    <t>проведение конференций/семинаров/ охват человек</t>
  </si>
  <si>
    <t xml:space="preserve">1/2 / 200 </t>
  </si>
  <si>
    <t>0/1/50</t>
  </si>
  <si>
    <t>Предоставление субсидий государственным бюджетным (автономным) учреждениям культуры Краснодарского края на проведение краевого фестиваля художественного творчества детей-инвалидов «Солнце в ладонях»</t>
  </si>
  <si>
    <t xml:space="preserve">количество приобретен-     ных музыкаль-ных инструмен-тов </t>
  </si>
  <si>
    <t>ГБУ перечислена субсидия на приобретение музыкальных инструментов,  поставка инструментов планируется в 3-4 кв. 2019 г. В план реализации будут внесены изменения.</t>
  </si>
  <si>
    <t>Предоставление субвенций бюджетам муниципальных образований Краснодарского края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(далее также - дети-сироты и дети, оставшиеся без попечения родителей, лица из их числа), в соответствии с Законом Краснодарского края "Об обеспечении дополнительных гарантий прав на имущество и жилое помещение детей-сирот и детей, оставшихся без попечения родителей, в Краснодарском крае" в части приобретения, строительства (в том числе участия в долевом строительстве) жилых помещений и включения таких жилых помещений в муниципальный специализированный жилищный фонд с отнесением их к жилым помещениям для детей-сирот и детей, оставшихся без попечения родителей, лиц из числа детей-сирот и детей, оставшихся без попечения родителей; предоставления детям-сиротам и детям, оставшимся без попечения родителей, лицам из их числа жилых помещений муниципального специализированного жилищного фонда по договорам найма специализированного жилого помещения для детей-сирот и детей, оставшихся без попечения родителей, лиц из числа детей-сирот и детей, оставшихся без попечения родителей; исключения жилых помещений для детей-сирот и детей, оставшихся без попечения родителей, лиц из числа детей-сирот и детей, оставшихся без попечения родителей, из муниципального специализированного жилищного фонда и заключения с детьми-сиротами и детьми, оставшимися без попечения родителей, лицами из их числа договора социального найма в отношении данных жилых помещений</t>
  </si>
  <si>
    <t>выполнение мероприятия предусмотрено в 1-4 кв. 2019 г.</t>
  </si>
  <si>
    <t xml:space="preserve">количество приобретен-ных (построен-ных) жилых помещений </t>
  </si>
  <si>
    <t xml:space="preserve">выполнение мероприятия предусмотрено в 1-4 кв. 2019 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</si>
  <si>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охват человек</t>
  </si>
  <si>
    <t>Предоставление субвенций бюджетам муниципальных образований Краснодарского края на осуществление выплат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(по-печителей), а также по оконча-нии службы в Вооруженных Силах Российской Федерации или по возвращении из учре-ждений, исполняющих наказа-ние в виде лишения свободы, при их возвращении в указан-ные жилые помещения</t>
  </si>
  <si>
    <t>выполнение мероприятия предусмотрено во 2-4 кв. 2019 г.</t>
  </si>
  <si>
    <t>Оплата проезда к месту лечения в санаторно-курортные организации при наличии медицинских показаний и обратно лицам из числа детей-сирот и детей, оставшихся без попечения родителей</t>
  </si>
  <si>
    <t>Предоставление субвенций бюджетам муниципальных образований Краснодарского края на выявление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 и осуществление контроля за использованием детьми-сиротами и детьми.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</si>
  <si>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финансовое обеспечение муниципальных служащих</t>
  </si>
  <si>
    <t>выполнение мероприятия предусмотрено в 1-4 кв. 2019 г.                      (2 ставки не введены в связи с тем, что выделенные средства не позволяют ввести дополнительную штатную единицу, 12 ставок вакантны, в связи с поиском кандидатов на замещение  муниципальных должностей)</t>
  </si>
  <si>
    <t>Предоставление субсидий государственным бюджетным (автономным) учреждениям культуры Краснодарского края на проведение Недели детской книги "Добру откроется сердце ребенка"</t>
  </si>
  <si>
    <t>министерство образования, науки и молодежной политики Краснодарского края</t>
  </si>
  <si>
    <t xml:space="preserve">охват  учащихся </t>
  </si>
  <si>
    <t>выполнение мероприятия предусмотрено во 2-4 кв. 2019 г., в план реализации будут внесены изменения</t>
  </si>
  <si>
    <t>министерство образования, науки и молодежной политики Краснодарского края - государственный заказчик</t>
  </si>
  <si>
    <t>количество премий</t>
  </si>
  <si>
    <t xml:space="preserve">1.5.7 </t>
  </si>
  <si>
    <t>Предоставление субсидий государственным бюджетным учреждениям Краснодарского края на проведение краевых мероприятий среди учащихся образовательных организаций (художественно-эстетической, эколого-биологической, туристско-краеведческой, технической направленностей, форумов и других мероприятий для одаренных детей)</t>
  </si>
  <si>
    <t>министерство образования, науки и молодежной политики Краснодарского края - главный распорядитель бюджетных средств</t>
  </si>
  <si>
    <t>выполнение мероприятия предусмотрено в 3-4 кв. 2019 г.</t>
  </si>
  <si>
    <t xml:space="preserve">организация участия в  мероприятии </t>
  </si>
  <si>
    <t>Предоставление субсидий государственным бюджетным (автономным) учреждениям культуры Краснодарского края на проведение краевого фестиваля детских фольклорных коллективов "Кубанский казачок"</t>
  </si>
  <si>
    <t xml:space="preserve">выявление одаренных детей </t>
  </si>
  <si>
    <t>110 солистов, 100 творческих коллективов</t>
  </si>
  <si>
    <t>128/146</t>
  </si>
  <si>
    <t xml:space="preserve">выявление одаренных учащихся  </t>
  </si>
  <si>
    <t>Предоставление субсидий государственным бюджетным (автономным) учреждениям культуры Краснодарского края на проведение краевого конкурса исполнительского мастерства учащихся-солистов, ансамблей и оркестров народных инструментов детских музыкальных школ и школ искусств Краснодарского края</t>
  </si>
  <si>
    <t xml:space="preserve">охват призе-ров 
</t>
  </si>
  <si>
    <t>180 
солис-тов, 
80 творческих коллек-тивов</t>
  </si>
  <si>
    <t>180/80</t>
  </si>
  <si>
    <t>Предоставление субсидий государственным бюджетным (автономным) учреждениям культуры Краснодарского края на проведение краевого конкурса исполнительского мастерства учащихся-солистов, ансамблей и оркестров отделений духовых и ударных инструментов детских му-зыкальных школ и школ искусств Краснодарского края</t>
  </si>
  <si>
    <t xml:space="preserve">охват победи-телей </t>
  </si>
  <si>
    <t>90 со-листов, 60 творческих коллек-тивов</t>
  </si>
  <si>
    <t>90/60</t>
  </si>
  <si>
    <t>Предоставление субсидий государственным бюджет-ным (автономным) учреждениям культуры Краснодарского края на проведение краевого конкурса-фестиваля театральных кол-лективов детских музыкальных, художественных школ и школ ис-кусств Краснодарского края «Золотой петушок»</t>
  </si>
  <si>
    <t xml:space="preserve">охват 
</t>
  </si>
  <si>
    <t>Предоставление субсидий государственным бюджетным (автономным) учреждениям культуры Краснодарского края на проведение краевого фестиваля детского художественного творчества "Кубанские просторы"</t>
  </si>
  <si>
    <t>выполнение мероприятия предусмотрено в 1-4 кв. 2019 г., в план реализации и в гос.программу будут внесеня изменения</t>
  </si>
  <si>
    <t>Организация отдыха и оздоровления (за исключением организации отдыха детей в каникулярное время), санаторно-курортного лечения, в том числе в амбулаторных условиях (амбулаторно-курортное лечение), детей, в том числе находящихся в трудной жизненной ситуации: детей-инвалидов, детей, один из родителей (законных представителей) которых является инвалидом, детей-сирот, детей, оставшихся без попечения родителей, детей из семей, состоящих на учете в управлениях социальной защиты населения министерства труда и социального развития Краснодарского края в муни-ципальных образованиях, а также воспитанников государственных казенных общеобразовательных учреждений, государственных бюджетных учреждений социального обслуживания для детей-сирот и детей, оставшихся без попечения родителей, Краснодарского края, в организациях отдыха детей и их оздоровления</t>
  </si>
  <si>
    <t>охват  детей</t>
  </si>
  <si>
    <t>Предоставление субсидий государственным бюджетным учреждениям Краснодарского края на организацию отдыха детей в каникулярное время в лагерях дневного и круглосуточного пребывания на базе государственных специальных (коррекционных) образовательных организаций Краснодарского края</t>
  </si>
  <si>
    <t xml:space="preserve">охват детей </t>
  </si>
  <si>
    <t>Предоставление субсидий государственным бюджетным учреждениям Краснодарского края на организацию отдыха, оздоровления детей, обучающихся в организациях дополнительного образования Краснодарского края, координацию и регулирование деятельности которых осуществляет министерство образования, науки и молодежной политики Краснодарского края, а также участников краевых мероприятий. соревнований и конкурсов в профильных сменах по направлениям (физкультурно-спортивное, эколого-биологическое, научно-техническое, творческое, общеинтеллектуальное) на базе оздоровительных учреждений, расположенных на территории Краснодарского края</t>
  </si>
  <si>
    <t>Организация отдыха и оздоровления одаренных детей, участников детских творческих коллективов</t>
  </si>
  <si>
    <t>министерство культуры Краснодарского края - государственный заказчик</t>
  </si>
  <si>
    <t>По итогам конкурсных процедур сложилась экономия в сумме 16,6 тыс. рублей. Данные денежные средства будут возвращены в доход краевого бюджета</t>
  </si>
  <si>
    <t>Финансовое обеспечение деятельности казенного учреждения</t>
  </si>
  <si>
    <t>Предоставление субсидий из краевого бюджета бюджетам муниципальных образований Краснодарского края на организацию отдыха детей в профильных лагерях, организованных муниципальными образовательными организациями, осуществляющими организацию отдыха и оздоровления обучающихся в каникулярное время с дневным пребыванием с обязательной организацией их питания</t>
  </si>
  <si>
    <t>выполнение мероприятия предусмотрено во 2-4 кв. 2019 г., в план реализации и в госпрограмму будут внесены изменения</t>
  </si>
  <si>
    <t>Предоставление субсидий из краевого бюджета местным бюджетам муниципальных образований Краснодарского края на софинансирование мероприятий по организации отдыха детей в каникулярное время на базе муниципальных учреждений, осуществляющих организацию отдыха детей в Краснодарском крае</t>
  </si>
  <si>
    <t>выполнение мероприятия предусмотрено во 2-4 кв. 2019 г.,в план реализации и в госпрограмму будут внесены изменения</t>
  </si>
  <si>
    <t>Начальник отдела реализации национальных проектов и государственных программ</t>
  </si>
  <si>
    <t xml:space="preserve">Начальник отдела реализации национальных проектов и государственных программ                </t>
  </si>
  <si>
    <t>Климова Екатерина Анатольевна, +7 (861) 259-22-97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</si>
</sst>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0"/>
      <color rgb="FF26282F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5" fillId="2" borderId="0" xfId="0" applyFont="1" applyFill="1"/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6" fillId="2" borderId="0" xfId="0" applyFont="1" applyFill="1"/>
    <xf numFmtId="0" fontId="2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/>
    <xf numFmtId="0" fontId="11" fillId="2" borderId="0" xfId="0" applyFont="1" applyFill="1" applyAlignment="1"/>
    <xf numFmtId="0" fontId="5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7" fillId="2" borderId="0" xfId="0" applyFont="1" applyFill="1"/>
    <xf numFmtId="2" fontId="5" fillId="0" borderId="1" xfId="0" applyNumberFormat="1" applyFont="1" applyFill="1" applyBorder="1" applyAlignment="1">
      <alignment vertical="top"/>
    </xf>
    <xf numFmtId="2" fontId="8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64" fontId="10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/>
    </xf>
    <xf numFmtId="1" fontId="2" fillId="0" borderId="1" xfId="0" applyNumberFormat="1" applyFont="1" applyFill="1" applyBorder="1" applyAlignment="1">
      <alignment vertical="top" wrapText="1"/>
    </xf>
    <xf numFmtId="1" fontId="10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2" fontId="9" fillId="0" borderId="1" xfId="0" applyNumberFormat="1" applyFont="1" applyFill="1" applyBorder="1" applyAlignment="1">
      <alignment vertical="top" wrapText="1"/>
    </xf>
    <xf numFmtId="2" fontId="8" fillId="2" borderId="1" xfId="0" applyNumberFormat="1" applyFont="1" applyFill="1" applyBorder="1" applyAlignment="1">
      <alignment vertical="top" wrapText="1"/>
    </xf>
    <xf numFmtId="2" fontId="10" fillId="2" borderId="1" xfId="0" applyNumberFormat="1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vertical="top" wrapText="1"/>
    </xf>
    <xf numFmtId="1" fontId="10" fillId="2" borderId="1" xfId="0" applyNumberFormat="1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right" vertical="top" wrapText="1"/>
    </xf>
    <xf numFmtId="164" fontId="10" fillId="2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0" fillId="2" borderId="0" xfId="0" applyFill="1"/>
    <xf numFmtId="0" fontId="5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4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0" fontId="5" fillId="2" borderId="0" xfId="0" applyFont="1" applyFill="1" applyAlignment="1"/>
    <xf numFmtId="0" fontId="18" fillId="2" borderId="0" xfId="0" applyFont="1" applyFill="1" applyAlignment="1">
      <alignment horizontal="left" vertical="top"/>
    </xf>
    <xf numFmtId="0" fontId="19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165" fontId="3" fillId="2" borderId="0" xfId="0" applyNumberFormat="1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165" fontId="5" fillId="2" borderId="0" xfId="0" applyNumberFormat="1" applyFont="1" applyFill="1"/>
    <xf numFmtId="0" fontId="2" fillId="0" borderId="1" xfId="0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left" vertical="top" wrapText="1"/>
    </xf>
    <xf numFmtId="0" fontId="5" fillId="0" borderId="0" xfId="0" applyFont="1" applyFill="1"/>
    <xf numFmtId="165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 wrapText="1"/>
    </xf>
    <xf numFmtId="14" fontId="10" fillId="0" borderId="1" xfId="0" applyNumberFormat="1" applyFont="1" applyFill="1" applyBorder="1" applyAlignment="1">
      <alignment horizontal="left" vertical="top" wrapText="1"/>
    </xf>
    <xf numFmtId="14" fontId="10" fillId="0" borderId="1" xfId="0" applyNumberFormat="1" applyFont="1" applyFill="1" applyBorder="1" applyAlignment="1">
      <alignment horizontal="center" vertical="top" wrapText="1"/>
    </xf>
    <xf numFmtId="165" fontId="22" fillId="2" borderId="0" xfId="0" applyNumberFormat="1" applyFont="1" applyFill="1"/>
    <xf numFmtId="165" fontId="23" fillId="2" borderId="0" xfId="0" applyNumberFormat="1" applyFont="1" applyFill="1"/>
    <xf numFmtId="2" fontId="9" fillId="0" borderId="1" xfId="0" applyNumberFormat="1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49" fontId="8" fillId="0" borderId="5" xfId="0" applyNumberFormat="1" applyFont="1" applyFill="1" applyBorder="1" applyAlignment="1">
      <alignment horizontal="left" vertical="top"/>
    </xf>
    <xf numFmtId="0" fontId="5" fillId="3" borderId="0" xfId="0" applyFont="1" applyFill="1"/>
    <xf numFmtId="14" fontId="2" fillId="0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center" vertical="top" wrapText="1"/>
    </xf>
    <xf numFmtId="16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8" fillId="2" borderId="0" xfId="0" applyFont="1" applyFill="1" applyAlignment="1"/>
    <xf numFmtId="0" fontId="2" fillId="2" borderId="0" xfId="0" applyFont="1" applyFill="1"/>
    <xf numFmtId="164" fontId="28" fillId="2" borderId="1" xfId="0" applyNumberFormat="1" applyFont="1" applyFill="1" applyBorder="1" applyAlignment="1">
      <alignment horizontal="center" vertical="top" wrapText="1"/>
    </xf>
    <xf numFmtId="164" fontId="27" fillId="2" borderId="1" xfId="0" applyNumberFormat="1" applyFont="1" applyFill="1" applyBorder="1" applyAlignment="1">
      <alignment horizontal="center" vertical="top" wrapText="1"/>
    </xf>
    <xf numFmtId="164" fontId="29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left" vertical="top"/>
    </xf>
    <xf numFmtId="0" fontId="31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/>
    </xf>
    <xf numFmtId="165" fontId="31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165" fontId="32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165" fontId="0" fillId="2" borderId="0" xfId="0" applyNumberFormat="1" applyFill="1"/>
    <xf numFmtId="164" fontId="6" fillId="2" borderId="0" xfId="0" applyNumberFormat="1" applyFont="1" applyFill="1"/>
    <xf numFmtId="0" fontId="0" fillId="2" borderId="1" xfId="0" applyFill="1" applyBorder="1" applyAlignment="1">
      <alignment horizontal="left" vertical="top"/>
    </xf>
    <xf numFmtId="0" fontId="34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/>
    </xf>
    <xf numFmtId="165" fontId="34" fillId="2" borderId="1" xfId="0" applyNumberFormat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/>
    <xf numFmtId="49" fontId="34" fillId="2" borderId="1" xfId="0" applyNumberFormat="1" applyFont="1" applyFill="1" applyBorder="1" applyAlignment="1">
      <alignment horizontal="left" vertical="top"/>
    </xf>
    <xf numFmtId="0" fontId="34" fillId="2" borderId="1" xfId="0" applyFont="1" applyFill="1" applyBorder="1" applyAlignment="1">
      <alignment horizontal="center" vertical="center" wrapText="1"/>
    </xf>
    <xf numFmtId="165" fontId="34" fillId="2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left" vertical="top"/>
    </xf>
    <xf numFmtId="165" fontId="34" fillId="0" borderId="1" xfId="0" applyNumberFormat="1" applyFont="1" applyFill="1" applyBorder="1" applyAlignment="1">
      <alignment horizontal="center" vertical="center"/>
    </xf>
    <xf numFmtId="2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2" fontId="3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2" fontId="33" fillId="0" borderId="1" xfId="0" applyNumberFormat="1" applyFont="1" applyBorder="1" applyAlignment="1">
      <alignment horizontal="center" vertical="center" wrapText="1"/>
    </xf>
    <xf numFmtId="49" fontId="32" fillId="2" borderId="1" xfId="0" applyNumberFormat="1" applyFont="1" applyFill="1" applyBorder="1" applyAlignment="1">
      <alignment horizontal="left" vertical="top"/>
    </xf>
    <xf numFmtId="0" fontId="33" fillId="4" borderId="1" xfId="0" applyFont="1" applyFill="1" applyBorder="1" applyAlignment="1">
      <alignment horizontal="center" vertical="center" wrapText="1"/>
    </xf>
    <xf numFmtId="0" fontId="0" fillId="3" borderId="0" xfId="0" applyFill="1"/>
    <xf numFmtId="2" fontId="9" fillId="2" borderId="1" xfId="0" applyNumberFormat="1" applyFont="1" applyFill="1" applyBorder="1" applyAlignment="1">
      <alignment horizontal="center" vertical="center" wrapText="1"/>
    </xf>
    <xf numFmtId="164" fontId="33" fillId="2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2" fontId="33" fillId="5" borderId="1" xfId="0" applyNumberFormat="1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2" fontId="33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wrapText="1"/>
    </xf>
    <xf numFmtId="0" fontId="35" fillId="2" borderId="0" xfId="0" applyFont="1" applyFill="1" applyBorder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right" wrapText="1"/>
    </xf>
    <xf numFmtId="0" fontId="14" fillId="2" borderId="0" xfId="0" applyFont="1" applyFill="1" applyAlignment="1">
      <alignment horizontal="right" wrapText="1"/>
    </xf>
    <xf numFmtId="0" fontId="1" fillId="2" borderId="0" xfId="0" applyFont="1" applyFill="1" applyBorder="1" applyAlignment="1">
      <alignment horizontal="left" wrapText="1"/>
    </xf>
    <xf numFmtId="0" fontId="8" fillId="2" borderId="0" xfId="0" applyFont="1" applyFill="1" applyAlignment="1">
      <alignment horizontal="left"/>
    </xf>
    <xf numFmtId="0" fontId="19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33" fillId="2" borderId="0" xfId="0" applyFont="1" applyFill="1" applyAlignment="1">
      <alignment horizontal="left"/>
    </xf>
    <xf numFmtId="0" fontId="35" fillId="2" borderId="0" xfId="0" applyFont="1" applyFill="1" applyAlignment="1">
      <alignment horizontal="left"/>
    </xf>
    <xf numFmtId="0" fontId="14" fillId="2" borderId="0" xfId="0" applyFont="1" applyFill="1" applyAlignment="1"/>
    <xf numFmtId="0" fontId="8" fillId="2" borderId="0" xfId="0" applyFont="1" applyFill="1" applyAlignment="1">
      <alignment horizontal="center"/>
    </xf>
    <xf numFmtId="165" fontId="5" fillId="0" borderId="0" xfId="0" applyNumberFormat="1" applyFont="1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1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right" wrapText="1"/>
    </xf>
    <xf numFmtId="0" fontId="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24" fillId="0" borderId="2" xfId="0" applyFont="1" applyFill="1" applyBorder="1" applyAlignment="1">
      <alignment horizontal="left" vertical="top" wrapText="1"/>
    </xf>
    <xf numFmtId="0" fontId="24" fillId="0" borderId="6" xfId="0" applyFont="1" applyFill="1" applyBorder="1" applyAlignment="1">
      <alignment horizontal="left" vertical="top" wrapText="1"/>
    </xf>
    <xf numFmtId="0" fontId="24" fillId="0" borderId="3" xfId="0" applyFont="1" applyFill="1" applyBorder="1" applyAlignment="1">
      <alignment horizontal="left" vertical="top" wrapText="1"/>
    </xf>
    <xf numFmtId="0" fontId="25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14" fontId="2" fillId="0" borderId="5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center" vertical="top" wrapText="1"/>
    </xf>
    <xf numFmtId="0" fontId="20" fillId="2" borderId="0" xfId="0" applyFont="1" applyFill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 wrapText="1"/>
    </xf>
    <xf numFmtId="0" fontId="19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/>
    </xf>
    <xf numFmtId="0" fontId="17" fillId="2" borderId="7" xfId="0" applyFont="1" applyFill="1" applyBorder="1" applyAlignment="1">
      <alignment horizontal="left" wrapText="1"/>
    </xf>
    <xf numFmtId="0" fontId="35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top"/>
    </xf>
    <xf numFmtId="0" fontId="34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164" fontId="27" fillId="2" borderId="1" xfId="0" applyNumberFormat="1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V37"/>
  <sheetViews>
    <sheetView view="pageBreakPreview" zoomScale="85" zoomScaleNormal="100" zoomScaleSheetLayoutView="85" workbookViewId="0">
      <selection activeCell="I22" sqref="I22"/>
    </sheetView>
  </sheetViews>
  <sheetFormatPr defaultColWidth="9.140625" defaultRowHeight="15.75" x14ac:dyDescent="0.25"/>
  <cols>
    <col min="1" max="1" width="10.7109375" style="1" customWidth="1"/>
    <col min="2" max="2" width="50.5703125" style="1" customWidth="1"/>
    <col min="3" max="3" width="11" style="1" customWidth="1"/>
    <col min="4" max="4" width="14" style="1" customWidth="1"/>
    <col min="5" max="5" width="25.140625" style="1" customWidth="1"/>
    <col min="6" max="6" width="22.85546875" style="1" customWidth="1"/>
    <col min="7" max="7" width="22.28515625" style="1" customWidth="1"/>
    <col min="8" max="16384" width="9.140625" style="1"/>
  </cols>
  <sheetData>
    <row r="1" spans="1:22" x14ac:dyDescent="0.25">
      <c r="E1" s="186"/>
      <c r="F1" s="186"/>
      <c r="G1" s="186"/>
    </row>
    <row r="2" spans="1:22" x14ac:dyDescent="0.25">
      <c r="C2" s="2"/>
      <c r="D2" s="2"/>
      <c r="E2" s="187"/>
      <c r="F2" s="187"/>
      <c r="G2" s="187"/>
      <c r="H2" s="4"/>
      <c r="I2" s="4"/>
      <c r="J2" s="4"/>
      <c r="K2" s="4"/>
      <c r="L2" s="4"/>
    </row>
    <row r="3" spans="1:22" ht="18.75" x14ac:dyDescent="0.3">
      <c r="E3" s="188"/>
      <c r="F3" s="188"/>
      <c r="G3" s="188"/>
      <c r="H3" s="12"/>
      <c r="I3" s="12"/>
    </row>
    <row r="4" spans="1:22" x14ac:dyDescent="0.25">
      <c r="E4" s="189"/>
      <c r="F4" s="189"/>
      <c r="G4" s="189"/>
    </row>
    <row r="5" spans="1:22" ht="18.75" x14ac:dyDescent="0.3">
      <c r="A5" s="188" t="s">
        <v>4</v>
      </c>
      <c r="B5" s="188"/>
      <c r="C5" s="188"/>
      <c r="D5" s="188"/>
      <c r="E5" s="188"/>
      <c r="F5" s="188"/>
      <c r="G5" s="188"/>
      <c r="K5" s="189"/>
      <c r="L5" s="189"/>
      <c r="M5" s="189"/>
      <c r="N5" s="189"/>
      <c r="O5" s="189"/>
    </row>
    <row r="6" spans="1:22" ht="18.75" x14ac:dyDescent="0.3">
      <c r="A6" s="188" t="s">
        <v>5</v>
      </c>
      <c r="B6" s="188"/>
      <c r="C6" s="188"/>
      <c r="D6" s="188"/>
      <c r="E6" s="188"/>
      <c r="F6" s="188"/>
      <c r="G6" s="188"/>
      <c r="K6" s="189"/>
      <c r="L6" s="189"/>
      <c r="M6" s="189"/>
      <c r="N6" s="189"/>
      <c r="O6" s="189"/>
    </row>
    <row r="7" spans="1:22" ht="18.75" x14ac:dyDescent="0.3">
      <c r="A7" s="188"/>
      <c r="B7" s="188"/>
      <c r="C7" s="188"/>
      <c r="D7" s="188"/>
      <c r="E7" s="188"/>
      <c r="F7" s="188"/>
      <c r="G7" s="188"/>
      <c r="K7" s="189"/>
      <c r="L7" s="189"/>
      <c r="M7" s="189"/>
      <c r="N7" s="189"/>
      <c r="O7" s="189"/>
    </row>
    <row r="8" spans="1:22" ht="18.75" x14ac:dyDescent="0.3">
      <c r="A8" s="188" t="s">
        <v>39</v>
      </c>
      <c r="B8" s="188"/>
      <c r="C8" s="188"/>
      <c r="D8" s="188"/>
      <c r="E8" s="188"/>
      <c r="F8" s="188"/>
      <c r="G8" s="188"/>
      <c r="H8" s="4"/>
      <c r="I8" s="4"/>
      <c r="J8" s="4"/>
      <c r="K8" s="9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8.75" x14ac:dyDescent="0.3">
      <c r="A9" s="188" t="s">
        <v>1</v>
      </c>
      <c r="B9" s="188"/>
      <c r="C9" s="188"/>
      <c r="D9" s="188"/>
      <c r="E9" s="188"/>
      <c r="F9" s="188"/>
      <c r="G9" s="188"/>
      <c r="H9" s="4"/>
      <c r="I9" s="4"/>
      <c r="J9" s="4"/>
      <c r="K9" s="9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18.75" x14ac:dyDescent="0.3">
      <c r="A10" s="188" t="s">
        <v>41</v>
      </c>
      <c r="B10" s="188"/>
      <c r="C10" s="188"/>
      <c r="D10" s="188"/>
      <c r="E10" s="188"/>
      <c r="F10" s="188"/>
      <c r="G10" s="188"/>
      <c r="H10" s="4"/>
      <c r="I10" s="4"/>
      <c r="J10" s="4"/>
      <c r="K10" s="9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25">
      <c r="A11" s="189"/>
      <c r="B11" s="189"/>
      <c r="C11" s="189"/>
      <c r="D11" s="189"/>
      <c r="E11" s="189"/>
      <c r="F11" s="189"/>
      <c r="G11" s="189"/>
      <c r="H11" s="6"/>
      <c r="I11" s="6"/>
      <c r="J11" s="6"/>
      <c r="K11" s="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x14ac:dyDescent="0.25">
      <c r="B12" s="10"/>
      <c r="C12" s="10"/>
      <c r="D12" s="10"/>
      <c r="E12" s="10"/>
      <c r="F12" s="10"/>
      <c r="G12" s="10"/>
    </row>
    <row r="13" spans="1:22" ht="16.5" customHeight="1" x14ac:dyDescent="0.25">
      <c r="A13" s="199" t="s">
        <v>35</v>
      </c>
      <c r="B13" s="200" t="s">
        <v>6</v>
      </c>
      <c r="C13" s="200" t="s">
        <v>3</v>
      </c>
      <c r="D13" s="196" t="s">
        <v>27</v>
      </c>
      <c r="E13" s="196"/>
      <c r="F13" s="196"/>
      <c r="G13" s="200" t="s">
        <v>36</v>
      </c>
    </row>
    <row r="14" spans="1:22" ht="47.45" customHeight="1" x14ac:dyDescent="0.25">
      <c r="A14" s="199"/>
      <c r="B14" s="200"/>
      <c r="C14" s="200"/>
      <c r="D14" s="7" t="s">
        <v>28</v>
      </c>
      <c r="E14" s="197" t="s">
        <v>29</v>
      </c>
      <c r="F14" s="198"/>
      <c r="G14" s="200"/>
    </row>
    <row r="15" spans="1:22" ht="27" customHeight="1" x14ac:dyDescent="0.25">
      <c r="A15" s="199"/>
      <c r="B15" s="200"/>
      <c r="C15" s="200"/>
      <c r="D15" s="3" t="s">
        <v>9</v>
      </c>
      <c r="E15" s="3" t="s">
        <v>8</v>
      </c>
      <c r="F15" s="3" t="s">
        <v>9</v>
      </c>
      <c r="G15" s="200"/>
    </row>
    <row r="16" spans="1:22" x14ac:dyDescent="0.25">
      <c r="A16" s="3">
        <v>1</v>
      </c>
      <c r="B16" s="3">
        <v>2</v>
      </c>
      <c r="C16" s="3">
        <v>3</v>
      </c>
      <c r="D16" s="3">
        <v>4</v>
      </c>
      <c r="E16" s="3">
        <v>5</v>
      </c>
      <c r="F16" s="3">
        <v>5</v>
      </c>
      <c r="G16" s="3">
        <v>6</v>
      </c>
    </row>
    <row r="17" spans="1:12" ht="89.25" x14ac:dyDescent="0.25">
      <c r="A17" s="21" t="s">
        <v>10</v>
      </c>
      <c r="B17" s="31" t="s">
        <v>16</v>
      </c>
      <c r="C17" s="19" t="s">
        <v>12</v>
      </c>
      <c r="D17" s="20">
        <v>26</v>
      </c>
      <c r="E17" s="20">
        <v>26.9</v>
      </c>
      <c r="F17" s="22">
        <v>25.9</v>
      </c>
      <c r="G17" s="32" t="s">
        <v>38</v>
      </c>
    </row>
    <row r="18" spans="1:12" ht="84" customHeight="1" x14ac:dyDescent="0.25">
      <c r="A18" s="17" t="s">
        <v>13</v>
      </c>
      <c r="B18" s="18" t="s">
        <v>17</v>
      </c>
      <c r="C18" s="19" t="s">
        <v>11</v>
      </c>
      <c r="D18" s="25">
        <v>0</v>
      </c>
      <c r="E18" s="26">
        <v>860</v>
      </c>
      <c r="F18" s="28" t="s">
        <v>32</v>
      </c>
      <c r="G18" s="23" t="s">
        <v>31</v>
      </c>
    </row>
    <row r="19" spans="1:12" ht="124.5" customHeight="1" x14ac:dyDescent="0.25">
      <c r="A19" s="17" t="s">
        <v>14</v>
      </c>
      <c r="B19" s="18" t="s">
        <v>26</v>
      </c>
      <c r="C19" s="19" t="s">
        <v>12</v>
      </c>
      <c r="D19" s="37">
        <v>63</v>
      </c>
      <c r="E19" s="38">
        <v>70</v>
      </c>
      <c r="F19" s="37">
        <v>69.5</v>
      </c>
      <c r="G19" s="19" t="s">
        <v>42</v>
      </c>
    </row>
    <row r="20" spans="1:12" ht="75" x14ac:dyDescent="0.25">
      <c r="A20" s="24" t="s">
        <v>15</v>
      </c>
      <c r="B20" s="31" t="s">
        <v>25</v>
      </c>
      <c r="C20" s="33" t="s">
        <v>11</v>
      </c>
      <c r="D20" s="35">
        <v>6592</v>
      </c>
      <c r="E20" s="36" t="s">
        <v>37</v>
      </c>
      <c r="F20" s="34">
        <v>7091</v>
      </c>
      <c r="G20" s="33" t="s">
        <v>31</v>
      </c>
    </row>
    <row r="21" spans="1:12" ht="119.25" customHeight="1" x14ac:dyDescent="0.25">
      <c r="A21" s="24" t="s">
        <v>33</v>
      </c>
      <c r="B21" s="31" t="s">
        <v>30</v>
      </c>
      <c r="C21" s="19" t="s">
        <v>11</v>
      </c>
      <c r="D21" s="25">
        <v>154</v>
      </c>
      <c r="E21" s="25">
        <v>1272</v>
      </c>
      <c r="F21" s="34">
        <v>253</v>
      </c>
      <c r="G21" s="33" t="s">
        <v>31</v>
      </c>
    </row>
    <row r="22" spans="1:12" ht="39.75" customHeight="1" x14ac:dyDescent="0.25">
      <c r="A22" s="24" t="s">
        <v>18</v>
      </c>
      <c r="B22" s="18" t="s">
        <v>19</v>
      </c>
      <c r="C22" s="19" t="s">
        <v>20</v>
      </c>
      <c r="D22" s="20"/>
      <c r="E22" s="27">
        <v>146.1</v>
      </c>
      <c r="F22" s="28" t="s">
        <v>32</v>
      </c>
      <c r="G22" s="23" t="s">
        <v>31</v>
      </c>
    </row>
    <row r="23" spans="1:12" ht="36.75" customHeight="1" x14ac:dyDescent="0.25">
      <c r="A23" s="24" t="s">
        <v>21</v>
      </c>
      <c r="B23" s="18" t="s">
        <v>22</v>
      </c>
      <c r="C23" s="19" t="s">
        <v>20</v>
      </c>
      <c r="D23" s="20"/>
      <c r="E23" s="20">
        <v>74.2</v>
      </c>
      <c r="F23" s="29" t="s">
        <v>32</v>
      </c>
      <c r="G23" s="23" t="s">
        <v>31</v>
      </c>
    </row>
    <row r="24" spans="1:12" ht="96.75" customHeight="1" x14ac:dyDescent="0.25">
      <c r="A24" s="24" t="s">
        <v>23</v>
      </c>
      <c r="B24" s="30" t="s">
        <v>24</v>
      </c>
      <c r="C24" s="19" t="s">
        <v>12</v>
      </c>
      <c r="D24" s="20"/>
      <c r="E24" s="25">
        <v>60</v>
      </c>
      <c r="F24" s="29" t="s">
        <v>32</v>
      </c>
      <c r="G24" s="23" t="s">
        <v>31</v>
      </c>
    </row>
    <row r="25" spans="1:12" ht="32.25" customHeight="1" x14ac:dyDescent="0.25">
      <c r="A25" s="192"/>
      <c r="B25" s="193"/>
      <c r="C25" s="193"/>
      <c r="D25" s="193"/>
      <c r="E25" s="193"/>
      <c r="F25" s="193"/>
      <c r="G25" s="193"/>
    </row>
    <row r="26" spans="1:12" ht="15.75" customHeight="1" x14ac:dyDescent="0.25">
      <c r="A26" s="190"/>
      <c r="B26" s="191"/>
      <c r="C26" s="191"/>
      <c r="D26" s="191"/>
      <c r="E26" s="191"/>
      <c r="F26" s="191"/>
      <c r="G26" s="191"/>
    </row>
    <row r="27" spans="1:12" ht="25.5" customHeight="1" x14ac:dyDescent="0.25">
      <c r="A27" s="190"/>
      <c r="B27" s="191"/>
      <c r="C27" s="191"/>
      <c r="D27" s="191"/>
      <c r="E27" s="191"/>
      <c r="F27" s="191"/>
      <c r="G27" s="191"/>
    </row>
    <row r="28" spans="1:12" ht="54" customHeight="1" x14ac:dyDescent="0.25">
      <c r="A28" s="194" t="s">
        <v>43</v>
      </c>
      <c r="B28" s="194"/>
      <c r="C28" s="13" t="s">
        <v>0</v>
      </c>
      <c r="D28" s="13"/>
      <c r="E28" s="5"/>
      <c r="F28" s="195" t="s">
        <v>40</v>
      </c>
      <c r="G28" s="195"/>
      <c r="H28" s="5"/>
      <c r="I28" s="5"/>
      <c r="K28" s="5"/>
      <c r="L28" s="5"/>
    </row>
    <row r="29" spans="1:12" x14ac:dyDescent="0.25">
      <c r="B29" s="14" t="s">
        <v>2</v>
      </c>
      <c r="C29" s="15" t="s">
        <v>7</v>
      </c>
      <c r="D29" s="15"/>
      <c r="E29" s="5"/>
      <c r="F29" s="10"/>
      <c r="G29" s="16"/>
      <c r="H29" s="11"/>
      <c r="I29" s="11"/>
      <c r="J29" s="11"/>
      <c r="K29" s="11"/>
      <c r="L29" s="11"/>
    </row>
    <row r="30" spans="1:12" ht="69.75" customHeight="1" x14ac:dyDescent="0.25">
      <c r="A30" s="1" t="s">
        <v>34</v>
      </c>
      <c r="C30" s="5"/>
      <c r="D30" s="5"/>
      <c r="E30" s="5"/>
      <c r="F30" s="5"/>
      <c r="G30" s="16"/>
      <c r="H30" s="11"/>
      <c r="I30" s="11"/>
      <c r="J30" s="11"/>
      <c r="K30" s="11"/>
      <c r="L30" s="11"/>
    </row>
    <row r="37" spans="5:5" x14ac:dyDescent="0.25">
      <c r="E37" s="11"/>
    </row>
  </sheetData>
  <mergeCells count="25">
    <mergeCell ref="K5:O5"/>
    <mergeCell ref="K6:O6"/>
    <mergeCell ref="K7:O7"/>
    <mergeCell ref="A11:G11"/>
    <mergeCell ref="A5:G5"/>
    <mergeCell ref="A6:G6"/>
    <mergeCell ref="A7:G7"/>
    <mergeCell ref="A27:G27"/>
    <mergeCell ref="A25:G25"/>
    <mergeCell ref="A28:B28"/>
    <mergeCell ref="A8:G8"/>
    <mergeCell ref="A9:G9"/>
    <mergeCell ref="A10:G10"/>
    <mergeCell ref="F28:G28"/>
    <mergeCell ref="D13:F13"/>
    <mergeCell ref="E14:F14"/>
    <mergeCell ref="A13:A15"/>
    <mergeCell ref="B13:B15"/>
    <mergeCell ref="C13:C15"/>
    <mergeCell ref="G13:G15"/>
    <mergeCell ref="E1:G1"/>
    <mergeCell ref="E2:G2"/>
    <mergeCell ref="E3:G3"/>
    <mergeCell ref="E4:G4"/>
    <mergeCell ref="A26:G26"/>
  </mergeCells>
  <pageMargins left="0.51181102362204722" right="0.11811023622047245" top="0.35433070866141736" bottom="0.35433070866141736" header="0.11811023622047245" footer="0.11811023622047245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6"/>
  <sheetViews>
    <sheetView tabSelected="1" view="pageBreakPreview" topLeftCell="B44" zoomScale="60" zoomScaleNormal="70" workbookViewId="0">
      <selection activeCell="U40" sqref="U40:AG41"/>
    </sheetView>
  </sheetViews>
  <sheetFormatPr defaultColWidth="9.140625" defaultRowHeight="15.75" x14ac:dyDescent="0.25"/>
  <cols>
    <col min="1" max="1" width="12.85546875" style="1" customWidth="1"/>
    <col min="2" max="2" width="29.140625" style="1" customWidth="1"/>
    <col min="3" max="3" width="6" style="1" customWidth="1"/>
    <col min="4" max="4" width="15.5703125" style="1" customWidth="1"/>
    <col min="5" max="5" width="12.28515625" style="1" customWidth="1"/>
    <col min="6" max="6" width="14.7109375" style="1" customWidth="1"/>
    <col min="7" max="7" width="14" style="1" customWidth="1"/>
    <col min="8" max="8" width="12.7109375" style="1" customWidth="1"/>
    <col min="9" max="9" width="9.85546875" style="1" customWidth="1"/>
    <col min="10" max="10" width="8.7109375" style="1" bestFit="1" customWidth="1"/>
    <col min="11" max="11" width="14.42578125" style="1" customWidth="1"/>
    <col min="12" max="12" width="9.85546875" style="1" customWidth="1"/>
    <col min="13" max="13" width="11.140625" style="1" customWidth="1"/>
    <col min="14" max="14" width="10.7109375" style="1" customWidth="1"/>
    <col min="15" max="15" width="11.42578125" style="1" customWidth="1"/>
    <col min="16" max="16" width="9.85546875" style="1" customWidth="1"/>
    <col min="17" max="17" width="28.140625" style="1" customWidth="1"/>
    <col min="18" max="18" width="20.42578125" style="1" customWidth="1"/>
    <col min="19" max="19" width="12.85546875" style="1" customWidth="1"/>
    <col min="20" max="20" width="28.5703125" style="1" customWidth="1"/>
    <col min="21" max="21" width="9.140625" style="1"/>
    <col min="22" max="22" width="21.140625" style="1" customWidth="1"/>
    <col min="23" max="23" width="13" style="1" bestFit="1" customWidth="1"/>
    <col min="24" max="24" width="34.7109375" style="1" customWidth="1"/>
    <col min="25" max="16384" width="9.140625" style="1"/>
  </cols>
  <sheetData>
    <row r="1" spans="1:22" x14ac:dyDescent="0.25">
      <c r="E1" s="93"/>
      <c r="I1" s="93"/>
    </row>
    <row r="2" spans="1:22" x14ac:dyDescent="0.25">
      <c r="C2" s="2"/>
      <c r="E2" s="92"/>
      <c r="H2" s="4"/>
      <c r="I2" s="92"/>
      <c r="L2" s="4"/>
    </row>
    <row r="4" spans="1:22" x14ac:dyDescent="0.25">
      <c r="A4" s="189" t="s">
        <v>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</row>
    <row r="5" spans="1:22" x14ac:dyDescent="0.25">
      <c r="A5" s="189" t="s">
        <v>301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</row>
    <row r="6" spans="1:22" x14ac:dyDescent="0.25">
      <c r="A6" s="207" t="s">
        <v>39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4"/>
      <c r="S6" s="4"/>
      <c r="T6" s="4"/>
      <c r="U6" s="4"/>
      <c r="V6" s="4"/>
    </row>
    <row r="7" spans="1:22" x14ac:dyDescent="0.25">
      <c r="A7" s="207" t="s">
        <v>1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4"/>
      <c r="S7" s="4"/>
      <c r="T7" s="4"/>
      <c r="U7" s="4"/>
      <c r="V7" s="4"/>
    </row>
    <row r="8" spans="1:22" x14ac:dyDescent="0.25">
      <c r="A8" s="207" t="s">
        <v>41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4"/>
      <c r="S8" s="4"/>
      <c r="T8" s="4"/>
      <c r="U8" s="4"/>
      <c r="V8" s="4"/>
    </row>
    <row r="9" spans="1:22" x14ac:dyDescent="0.25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6"/>
      <c r="S9" s="6"/>
      <c r="T9" s="6"/>
      <c r="U9" s="6"/>
      <c r="V9" s="6"/>
    </row>
    <row r="10" spans="1:22" x14ac:dyDescent="0.25">
      <c r="B10" s="40"/>
      <c r="C10" s="40"/>
      <c r="D10" s="40"/>
      <c r="E10" s="40"/>
      <c r="F10" s="40"/>
      <c r="G10" s="40"/>
    </row>
    <row r="11" spans="1:22" s="91" customFormat="1" x14ac:dyDescent="0.25">
      <c r="A11" s="200" t="s">
        <v>300</v>
      </c>
      <c r="B11" s="200" t="s">
        <v>299</v>
      </c>
      <c r="C11" s="200" t="s">
        <v>298</v>
      </c>
      <c r="D11" s="200" t="s">
        <v>297</v>
      </c>
      <c r="E11" s="200" t="s">
        <v>296</v>
      </c>
      <c r="F11" s="200" t="s">
        <v>295</v>
      </c>
      <c r="G11" s="200" t="s">
        <v>294</v>
      </c>
      <c r="H11" s="200" t="s">
        <v>293</v>
      </c>
      <c r="I11" s="200" t="s">
        <v>292</v>
      </c>
      <c r="J11" s="200"/>
      <c r="K11" s="200"/>
      <c r="L11" s="200"/>
      <c r="M11" s="200"/>
      <c r="N11" s="200"/>
      <c r="O11" s="200"/>
      <c r="P11" s="200"/>
      <c r="Q11" s="199" t="s">
        <v>291</v>
      </c>
    </row>
    <row r="12" spans="1:22" s="91" customFormat="1" x14ac:dyDescent="0.25">
      <c r="A12" s="200"/>
      <c r="B12" s="200"/>
      <c r="C12" s="200"/>
      <c r="D12" s="200"/>
      <c r="E12" s="200"/>
      <c r="F12" s="200"/>
      <c r="G12" s="200"/>
      <c r="H12" s="200"/>
      <c r="I12" s="213" t="s">
        <v>290</v>
      </c>
      <c r="J12" s="213"/>
      <c r="K12" s="213" t="s">
        <v>289</v>
      </c>
      <c r="L12" s="213"/>
      <c r="M12" s="213" t="s">
        <v>288</v>
      </c>
      <c r="N12" s="213"/>
      <c r="O12" s="213" t="s">
        <v>287</v>
      </c>
      <c r="P12" s="213"/>
      <c r="Q12" s="199"/>
    </row>
    <row r="13" spans="1:22" s="91" customFormat="1" x14ac:dyDescent="0.25">
      <c r="A13" s="200"/>
      <c r="B13" s="200"/>
      <c r="C13" s="200"/>
      <c r="D13" s="200"/>
      <c r="E13" s="200"/>
      <c r="F13" s="200"/>
      <c r="G13" s="200"/>
      <c r="H13" s="200"/>
      <c r="I13" s="42" t="s">
        <v>8</v>
      </c>
      <c r="J13" s="42" t="s">
        <v>9</v>
      </c>
      <c r="K13" s="42" t="s">
        <v>8</v>
      </c>
      <c r="L13" s="42" t="s">
        <v>9</v>
      </c>
      <c r="M13" s="42" t="s">
        <v>8</v>
      </c>
      <c r="N13" s="42" t="s">
        <v>9</v>
      </c>
      <c r="O13" s="42" t="s">
        <v>8</v>
      </c>
      <c r="P13" s="42" t="s">
        <v>9</v>
      </c>
      <c r="Q13" s="199"/>
    </row>
    <row r="14" spans="1:22" x14ac:dyDescent="0.25">
      <c r="A14" s="90">
        <v>1</v>
      </c>
      <c r="B14" s="90">
        <v>2</v>
      </c>
      <c r="C14" s="90">
        <v>3</v>
      </c>
      <c r="D14" s="90">
        <v>4</v>
      </c>
      <c r="E14" s="90">
        <v>5</v>
      </c>
      <c r="F14" s="90">
        <v>6</v>
      </c>
      <c r="G14" s="90">
        <v>7</v>
      </c>
      <c r="H14" s="90">
        <v>8</v>
      </c>
      <c r="I14" s="90">
        <v>9</v>
      </c>
      <c r="J14" s="90">
        <v>10</v>
      </c>
      <c r="K14" s="90">
        <v>11</v>
      </c>
      <c r="L14" s="90">
        <v>12</v>
      </c>
      <c r="M14" s="90">
        <v>13</v>
      </c>
      <c r="N14" s="90">
        <v>14</v>
      </c>
      <c r="O14" s="90">
        <v>15</v>
      </c>
      <c r="P14" s="90">
        <v>16</v>
      </c>
      <c r="Q14" s="90">
        <v>17</v>
      </c>
      <c r="R14" s="89"/>
      <c r="S14" s="89"/>
    </row>
    <row r="15" spans="1:22" x14ac:dyDescent="0.25">
      <c r="A15" s="85">
        <v>1</v>
      </c>
      <c r="B15" s="214" t="s">
        <v>286</v>
      </c>
      <c r="C15" s="214"/>
      <c r="D15" s="214"/>
      <c r="E15" s="214"/>
      <c r="F15" s="214"/>
      <c r="G15" s="214"/>
      <c r="H15" s="214"/>
      <c r="I15" s="88"/>
      <c r="J15" s="88"/>
      <c r="K15" s="88"/>
      <c r="L15" s="88"/>
      <c r="M15" s="88"/>
      <c r="N15" s="88"/>
      <c r="O15" s="88"/>
      <c r="P15" s="88"/>
      <c r="Q15" s="85"/>
    </row>
    <row r="16" spans="1:22" ht="15.75" customHeight="1" x14ac:dyDescent="0.25">
      <c r="A16" s="87" t="s">
        <v>285</v>
      </c>
      <c r="B16" s="208" t="s">
        <v>284</v>
      </c>
      <c r="C16" s="209"/>
      <c r="D16" s="209"/>
      <c r="E16" s="209"/>
      <c r="F16" s="209"/>
      <c r="G16" s="209"/>
      <c r="H16" s="209"/>
      <c r="I16" s="86">
        <f>I17+I21</f>
        <v>0</v>
      </c>
      <c r="J16" s="86">
        <f>J17+J21</f>
        <v>0</v>
      </c>
      <c r="K16" s="86">
        <v>1675.9</v>
      </c>
      <c r="L16" s="86">
        <v>1675.9</v>
      </c>
      <c r="M16" s="86">
        <v>0</v>
      </c>
      <c r="N16" s="86">
        <f>N17+N21</f>
        <v>0</v>
      </c>
      <c r="O16" s="86">
        <v>10915.6</v>
      </c>
      <c r="P16" s="86">
        <f>P17+P21</f>
        <v>0</v>
      </c>
      <c r="Q16" s="85"/>
      <c r="R16" s="52"/>
      <c r="S16" s="52"/>
      <c r="T16" s="52"/>
    </row>
    <row r="17" spans="1:20" ht="76.5" x14ac:dyDescent="0.25">
      <c r="A17" s="61" t="s">
        <v>283</v>
      </c>
      <c r="B17" s="53" t="s">
        <v>282</v>
      </c>
      <c r="C17" s="53"/>
      <c r="D17" s="53"/>
      <c r="E17" s="59">
        <v>43770</v>
      </c>
      <c r="F17" s="59">
        <v>43830</v>
      </c>
      <c r="G17" s="58" t="s">
        <v>49</v>
      </c>
      <c r="H17" s="58" t="s">
        <v>49</v>
      </c>
      <c r="I17" s="57">
        <f>I18+I19</f>
        <v>0</v>
      </c>
      <c r="J17" s="57">
        <v>0</v>
      </c>
      <c r="K17" s="57">
        <f>K18+K19</f>
        <v>0</v>
      </c>
      <c r="L17" s="57">
        <v>0</v>
      </c>
      <c r="M17" s="57">
        <f>M18+M19</f>
        <v>0</v>
      </c>
      <c r="N17" s="57">
        <v>0</v>
      </c>
      <c r="O17" s="57">
        <f>O18+O19</f>
        <v>318</v>
      </c>
      <c r="P17" s="57">
        <v>0</v>
      </c>
      <c r="Q17" s="53"/>
      <c r="R17" s="52"/>
      <c r="S17" s="52"/>
      <c r="T17" s="52"/>
    </row>
    <row r="18" spans="1:20" ht="191.25" x14ac:dyDescent="0.25">
      <c r="A18" s="61" t="s">
        <v>281</v>
      </c>
      <c r="B18" s="53" t="s">
        <v>280</v>
      </c>
      <c r="C18" s="53"/>
      <c r="D18" s="53" t="s">
        <v>279</v>
      </c>
      <c r="E18" s="59">
        <v>43770</v>
      </c>
      <c r="F18" s="59">
        <v>43804</v>
      </c>
      <c r="G18" s="58" t="s">
        <v>49</v>
      </c>
      <c r="H18" s="58" t="s">
        <v>49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30</v>
      </c>
      <c r="P18" s="57">
        <v>0</v>
      </c>
      <c r="Q18" s="53" t="s">
        <v>265</v>
      </c>
      <c r="R18" s="52"/>
      <c r="S18" s="52"/>
      <c r="T18" s="52"/>
    </row>
    <row r="19" spans="1:20" ht="153" x14ac:dyDescent="0.25">
      <c r="A19" s="61" t="s">
        <v>278</v>
      </c>
      <c r="B19" s="53" t="s">
        <v>277</v>
      </c>
      <c r="C19" s="53"/>
      <c r="D19" s="53" t="s">
        <v>276</v>
      </c>
      <c r="E19" s="59">
        <v>43794</v>
      </c>
      <c r="F19" s="59">
        <v>43830</v>
      </c>
      <c r="G19" s="58" t="s">
        <v>49</v>
      </c>
      <c r="H19" s="58" t="s">
        <v>49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288</v>
      </c>
      <c r="P19" s="57">
        <v>0</v>
      </c>
      <c r="Q19" s="63" t="s">
        <v>265</v>
      </c>
      <c r="R19" s="52"/>
      <c r="S19" s="52"/>
      <c r="T19" s="52"/>
    </row>
    <row r="20" spans="1:20" ht="153" x14ac:dyDescent="0.25">
      <c r="A20" s="61"/>
      <c r="B20" s="53" t="s">
        <v>275</v>
      </c>
      <c r="C20" s="53"/>
      <c r="D20" s="53" t="str">
        <f>$D$19</f>
        <v xml:space="preserve">В.Н. Голыба,
начальник отдела по социальной защите семьи, материнства, детства министерства труда и соци-ального развития Краснодарского края
</v>
      </c>
      <c r="E20" s="59">
        <v>43770</v>
      </c>
      <c r="F20" s="59">
        <v>43804</v>
      </c>
      <c r="G20" s="58" t="s">
        <v>49</v>
      </c>
      <c r="H20" s="58" t="s">
        <v>49</v>
      </c>
      <c r="I20" s="57" t="s">
        <v>49</v>
      </c>
      <c r="J20" s="57" t="s">
        <v>49</v>
      </c>
      <c r="K20" s="57" t="s">
        <v>49</v>
      </c>
      <c r="L20" s="57" t="s">
        <v>49</v>
      </c>
      <c r="M20" s="57" t="s">
        <v>49</v>
      </c>
      <c r="N20" s="57" t="s">
        <v>49</v>
      </c>
      <c r="O20" s="57" t="s">
        <v>49</v>
      </c>
      <c r="P20" s="57" t="s">
        <v>49</v>
      </c>
      <c r="Q20" s="53"/>
      <c r="R20" s="52"/>
      <c r="S20" s="52"/>
      <c r="T20" s="52"/>
    </row>
    <row r="21" spans="1:20" ht="76.5" x14ac:dyDescent="0.25">
      <c r="A21" s="61" t="s">
        <v>274</v>
      </c>
      <c r="B21" s="53" t="s">
        <v>273</v>
      </c>
      <c r="C21" s="53"/>
      <c r="D21" s="53"/>
      <c r="E21" s="59">
        <v>43617</v>
      </c>
      <c r="F21" s="59">
        <v>43830</v>
      </c>
      <c r="G21" s="58">
        <v>43617</v>
      </c>
      <c r="H21" s="58" t="s">
        <v>49</v>
      </c>
      <c r="I21" s="57">
        <v>0</v>
      </c>
      <c r="J21" s="57">
        <v>0</v>
      </c>
      <c r="K21" s="57">
        <v>1675.9</v>
      </c>
      <c r="L21" s="57">
        <f>L22</f>
        <v>1675.9</v>
      </c>
      <c r="M21" s="57">
        <v>0</v>
      </c>
      <c r="N21" s="57">
        <v>0</v>
      </c>
      <c r="O21" s="57">
        <v>10597.6</v>
      </c>
      <c r="P21" s="57">
        <v>0</v>
      </c>
      <c r="Q21" s="53"/>
      <c r="R21" s="52"/>
      <c r="S21" s="52"/>
      <c r="T21" s="52"/>
    </row>
    <row r="22" spans="1:20" ht="165.75" x14ac:dyDescent="0.25">
      <c r="A22" s="65" t="s">
        <v>272</v>
      </c>
      <c r="B22" s="64" t="s">
        <v>271</v>
      </c>
      <c r="C22" s="64"/>
      <c r="D22" s="64" t="s">
        <v>270</v>
      </c>
      <c r="E22" s="68">
        <v>43617</v>
      </c>
      <c r="F22" s="68">
        <v>43644</v>
      </c>
      <c r="G22" s="68">
        <v>43617</v>
      </c>
      <c r="H22" s="68">
        <v>43617</v>
      </c>
      <c r="I22" s="74">
        <v>0</v>
      </c>
      <c r="J22" s="74">
        <v>0</v>
      </c>
      <c r="K22" s="74">
        <v>1675.9</v>
      </c>
      <c r="L22" s="74">
        <v>1675.9</v>
      </c>
      <c r="M22" s="74">
        <v>0</v>
      </c>
      <c r="N22" s="74">
        <v>0</v>
      </c>
      <c r="O22" s="74">
        <v>0</v>
      </c>
      <c r="P22" s="74">
        <v>0</v>
      </c>
      <c r="Q22" s="64" t="s">
        <v>64</v>
      </c>
      <c r="R22" s="52"/>
      <c r="S22" s="52"/>
      <c r="T22" s="52"/>
    </row>
    <row r="23" spans="1:20" ht="165.75" x14ac:dyDescent="0.25">
      <c r="A23" s="61"/>
      <c r="B23" s="53" t="s">
        <v>269</v>
      </c>
      <c r="C23" s="53"/>
      <c r="D23" s="53" t="str">
        <f>$D$22</f>
        <v xml:space="preserve">В.Н. Голыба,
начальник отдела по социальной защите семьи, материнства, детства министерства труда и социального развития Краснодарского края
</v>
      </c>
      <c r="E23" s="59">
        <v>43617</v>
      </c>
      <c r="F23" s="59">
        <v>43644</v>
      </c>
      <c r="G23" s="59">
        <v>43617</v>
      </c>
      <c r="H23" s="59">
        <v>43617</v>
      </c>
      <c r="I23" s="57" t="s">
        <v>49</v>
      </c>
      <c r="J23" s="57" t="s">
        <v>49</v>
      </c>
      <c r="K23" s="57" t="s">
        <v>49</v>
      </c>
      <c r="L23" s="57" t="s">
        <v>49</v>
      </c>
      <c r="M23" s="57" t="s">
        <v>49</v>
      </c>
      <c r="N23" s="57" t="s">
        <v>49</v>
      </c>
      <c r="O23" s="57" t="s">
        <v>49</v>
      </c>
      <c r="P23" s="57" t="s">
        <v>49</v>
      </c>
      <c r="Q23" s="53"/>
      <c r="R23" s="52"/>
      <c r="S23" s="52"/>
      <c r="T23" s="52"/>
    </row>
    <row r="24" spans="1:20" ht="140.25" x14ac:dyDescent="0.25">
      <c r="A24" s="61" t="s">
        <v>268</v>
      </c>
      <c r="B24" s="53" t="s">
        <v>267</v>
      </c>
      <c r="C24" s="53"/>
      <c r="D24" s="53" t="s">
        <v>266</v>
      </c>
      <c r="E24" s="59">
        <v>43739</v>
      </c>
      <c r="F24" s="59">
        <v>43830</v>
      </c>
      <c r="G24" s="58" t="s">
        <v>49</v>
      </c>
      <c r="H24" s="58" t="s">
        <v>49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107.5</v>
      </c>
      <c r="P24" s="57">
        <v>0</v>
      </c>
      <c r="Q24" s="63" t="s">
        <v>265</v>
      </c>
      <c r="R24" s="52"/>
      <c r="S24" s="52"/>
      <c r="T24" s="52"/>
    </row>
    <row r="25" spans="1:20" ht="140.25" x14ac:dyDescent="0.25">
      <c r="A25" s="61"/>
      <c r="B25" s="53" t="s">
        <v>264</v>
      </c>
      <c r="C25" s="53"/>
      <c r="D25" s="53" t="str">
        <f>$D$24</f>
        <v xml:space="preserve">С.В. Комарова, начальник отдела дополнительного и профессионального образования министерства культуры Краснодарского края
</v>
      </c>
      <c r="E25" s="59">
        <v>43739</v>
      </c>
      <c r="F25" s="59">
        <v>43830</v>
      </c>
      <c r="G25" s="58" t="s">
        <v>49</v>
      </c>
      <c r="H25" s="58" t="s">
        <v>49</v>
      </c>
      <c r="I25" s="57" t="s">
        <v>49</v>
      </c>
      <c r="J25" s="57" t="s">
        <v>49</v>
      </c>
      <c r="K25" s="57" t="s">
        <v>49</v>
      </c>
      <c r="L25" s="57" t="s">
        <v>49</v>
      </c>
      <c r="M25" s="57" t="s">
        <v>49</v>
      </c>
      <c r="N25" s="57" t="s">
        <v>49</v>
      </c>
      <c r="O25" s="57" t="s">
        <v>49</v>
      </c>
      <c r="P25" s="57" t="s">
        <v>49</v>
      </c>
      <c r="Q25" s="53"/>
      <c r="R25" s="52"/>
      <c r="S25" s="52"/>
      <c r="T25" s="52"/>
    </row>
    <row r="26" spans="1:20" ht="165.75" x14ac:dyDescent="0.25">
      <c r="A26" s="61" t="s">
        <v>263</v>
      </c>
      <c r="B26" s="53" t="s">
        <v>262</v>
      </c>
      <c r="C26" s="53"/>
      <c r="D26" s="53" t="s">
        <v>261</v>
      </c>
      <c r="E26" s="59">
        <v>43739</v>
      </c>
      <c r="F26" s="59">
        <v>43830</v>
      </c>
      <c r="G26" s="58" t="s">
        <v>49</v>
      </c>
      <c r="H26" s="58" t="s">
        <v>49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10490.1</v>
      </c>
      <c r="P26" s="57">
        <v>0</v>
      </c>
      <c r="Q26" s="63" t="s">
        <v>260</v>
      </c>
      <c r="R26" s="52"/>
      <c r="S26" s="52"/>
      <c r="T26" s="52"/>
    </row>
    <row r="27" spans="1:20" ht="153" x14ac:dyDescent="0.25">
      <c r="A27" s="61"/>
      <c r="B27" s="60" t="s">
        <v>259</v>
      </c>
      <c r="C27" s="53"/>
      <c r="D27" s="53" t="s">
        <v>258</v>
      </c>
      <c r="E27" s="59">
        <v>43739</v>
      </c>
      <c r="F27" s="59">
        <v>43830</v>
      </c>
      <c r="G27" s="58" t="s">
        <v>49</v>
      </c>
      <c r="H27" s="58" t="s">
        <v>49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415</v>
      </c>
      <c r="P27" s="57">
        <v>0</v>
      </c>
      <c r="Q27" s="53"/>
      <c r="R27" s="52"/>
      <c r="S27" s="52"/>
      <c r="T27" s="52"/>
    </row>
    <row r="28" spans="1:20" ht="178.5" x14ac:dyDescent="0.25">
      <c r="A28" s="61"/>
      <c r="B28" s="53" t="s">
        <v>257</v>
      </c>
      <c r="C28" s="53"/>
      <c r="D28" s="53" t="str">
        <f>$D$27</f>
        <v xml:space="preserve">И.Г. Исаева, начальник отдела организации деятельности учреждений несовершеннолетних министерства труда и социального развития Краснодарского края </v>
      </c>
      <c r="E28" s="59">
        <v>43739</v>
      </c>
      <c r="F28" s="59">
        <v>43830</v>
      </c>
      <c r="G28" s="59" t="s">
        <v>49</v>
      </c>
      <c r="H28" s="59" t="s">
        <v>49</v>
      </c>
      <c r="I28" s="57" t="s">
        <v>49</v>
      </c>
      <c r="J28" s="57" t="s">
        <v>49</v>
      </c>
      <c r="K28" s="57" t="s">
        <v>49</v>
      </c>
      <c r="L28" s="57" t="s">
        <v>49</v>
      </c>
      <c r="M28" s="57" t="s">
        <v>49</v>
      </c>
      <c r="N28" s="57" t="s">
        <v>49</v>
      </c>
      <c r="O28" s="57" t="s">
        <v>49</v>
      </c>
      <c r="P28" s="57" t="s">
        <v>49</v>
      </c>
      <c r="Q28" s="53"/>
      <c r="R28" s="52"/>
      <c r="S28" s="52"/>
      <c r="T28" s="52"/>
    </row>
    <row r="29" spans="1:20" ht="15.75" customHeight="1" x14ac:dyDescent="0.25">
      <c r="A29" s="67" t="s">
        <v>13</v>
      </c>
      <c r="B29" s="203" t="s">
        <v>256</v>
      </c>
      <c r="C29" s="204"/>
      <c r="D29" s="204"/>
      <c r="E29" s="204"/>
      <c r="F29" s="204"/>
      <c r="G29" s="204"/>
      <c r="H29" s="205"/>
      <c r="I29" s="54">
        <f>I30+I35+I38+I40+I42+I44</f>
        <v>810.1</v>
      </c>
      <c r="J29" s="54">
        <f>J30+J35+J38+J40+J42+J44</f>
        <v>810.1</v>
      </c>
      <c r="K29" s="54">
        <f>K30+K35+K38+K40+K42+K44</f>
        <v>3994.5</v>
      </c>
      <c r="L29" s="54">
        <f>L30+L35+L38+L40+L42+L44</f>
        <v>3994.5</v>
      </c>
      <c r="M29" s="54">
        <f>M30+M35+M38+M40+M42+M44</f>
        <v>27300.799999999999</v>
      </c>
      <c r="N29" s="54">
        <f>N31+N33+N35+N38+N40+N42+N44</f>
        <v>13685.8</v>
      </c>
      <c r="O29" s="54">
        <f>O30+O35+O38+O40+O42+O44</f>
        <v>29403</v>
      </c>
      <c r="P29" s="54">
        <f>P30+P35+P38+P40+P42+P44</f>
        <v>0</v>
      </c>
      <c r="Q29" s="75"/>
      <c r="R29" s="52"/>
      <c r="S29" s="52"/>
      <c r="T29" s="52"/>
    </row>
    <row r="30" spans="1:20" ht="51" x14ac:dyDescent="0.25">
      <c r="A30" s="61" t="s">
        <v>255</v>
      </c>
      <c r="B30" s="53" t="s">
        <v>254</v>
      </c>
      <c r="C30" s="53"/>
      <c r="D30" s="53"/>
      <c r="E30" s="59">
        <v>43556</v>
      </c>
      <c r="F30" s="59">
        <v>43707</v>
      </c>
      <c r="G30" s="59"/>
      <c r="H30" s="59"/>
      <c r="I30" s="57">
        <f>I31+I33</f>
        <v>0</v>
      </c>
      <c r="J30" s="57">
        <v>0</v>
      </c>
      <c r="K30" s="57">
        <f>K31+K33</f>
        <v>883.8</v>
      </c>
      <c r="L30" s="57">
        <v>883.8</v>
      </c>
      <c r="M30" s="57">
        <f>M31+M33</f>
        <v>883.8</v>
      </c>
      <c r="N30" s="57">
        <v>883.8</v>
      </c>
      <c r="O30" s="57">
        <f>O31+O33</f>
        <v>0</v>
      </c>
      <c r="P30" s="57">
        <v>0</v>
      </c>
      <c r="Q30" s="53"/>
      <c r="R30" s="52"/>
      <c r="S30" s="52"/>
      <c r="T30" s="52"/>
    </row>
    <row r="31" spans="1:20" ht="229.5" x14ac:dyDescent="0.25">
      <c r="A31" s="61" t="s">
        <v>253</v>
      </c>
      <c r="B31" s="53" t="s">
        <v>252</v>
      </c>
      <c r="C31" s="53"/>
      <c r="D31" s="53" t="s">
        <v>246</v>
      </c>
      <c r="E31" s="59">
        <v>43647</v>
      </c>
      <c r="F31" s="59">
        <v>43707</v>
      </c>
      <c r="G31" s="59">
        <v>43647</v>
      </c>
      <c r="H31" s="59">
        <v>43707</v>
      </c>
      <c r="I31" s="57">
        <v>0</v>
      </c>
      <c r="J31" s="57">
        <v>0</v>
      </c>
      <c r="K31" s="57">
        <v>0</v>
      </c>
      <c r="L31" s="57">
        <v>0</v>
      </c>
      <c r="M31" s="57">
        <v>883.8</v>
      </c>
      <c r="N31" s="57">
        <v>883.8</v>
      </c>
      <c r="O31" s="57">
        <v>0</v>
      </c>
      <c r="P31" s="57">
        <v>0</v>
      </c>
      <c r="Q31" s="63" t="s">
        <v>64</v>
      </c>
      <c r="R31" s="52"/>
      <c r="S31" s="52"/>
      <c r="T31" s="52"/>
    </row>
    <row r="32" spans="1:20" ht="229.5" x14ac:dyDescent="0.25">
      <c r="A32" s="61"/>
      <c r="B32" s="53" t="s">
        <v>251</v>
      </c>
      <c r="C32" s="53"/>
      <c r="D32" s="53" t="str">
        <f>$D$31</f>
        <v xml:space="preserve">С.В. Потанин, начальник отдела развития спорта высших достижений, массового спорта, организации и проведения особо значимых мероприятий министерства физической культуры и спорта Краснодарского края
</v>
      </c>
      <c r="E32" s="59">
        <v>43647</v>
      </c>
      <c r="F32" s="59">
        <v>43707</v>
      </c>
      <c r="G32" s="59">
        <v>43647</v>
      </c>
      <c r="H32" s="59">
        <v>43707</v>
      </c>
      <c r="I32" s="57" t="s">
        <v>49</v>
      </c>
      <c r="J32" s="57" t="s">
        <v>49</v>
      </c>
      <c r="K32" s="57" t="s">
        <v>49</v>
      </c>
      <c r="L32" s="57" t="s">
        <v>49</v>
      </c>
      <c r="M32" s="57" t="s">
        <v>49</v>
      </c>
      <c r="N32" s="57" t="s">
        <v>49</v>
      </c>
      <c r="O32" s="57" t="s">
        <v>49</v>
      </c>
      <c r="P32" s="57" t="s">
        <v>49</v>
      </c>
      <c r="Q32" s="63"/>
      <c r="R32" s="52"/>
      <c r="S32" s="52"/>
      <c r="T32" s="52"/>
    </row>
    <row r="33" spans="1:33" ht="229.5" x14ac:dyDescent="0.25">
      <c r="A33" s="61" t="s">
        <v>250</v>
      </c>
      <c r="B33" s="53" t="s">
        <v>249</v>
      </c>
      <c r="C33" s="53"/>
      <c r="D33" s="53" t="str">
        <f>$D$32</f>
        <v xml:space="preserve">С.В. Потанин, начальник отдела развития спорта высших достижений, массового спорта, организации и проведения особо значимых мероприятий министерства физической культуры и спорта Краснодарского края
</v>
      </c>
      <c r="E33" s="59">
        <v>43556</v>
      </c>
      <c r="F33" s="59">
        <v>43644</v>
      </c>
      <c r="G33" s="59">
        <v>43556</v>
      </c>
      <c r="H33" s="59">
        <v>43644</v>
      </c>
      <c r="I33" s="57">
        <v>0</v>
      </c>
      <c r="J33" s="57">
        <v>0</v>
      </c>
      <c r="K33" s="57">
        <v>883.8</v>
      </c>
      <c r="L33" s="57">
        <v>883.8</v>
      </c>
      <c r="M33" s="57">
        <v>0</v>
      </c>
      <c r="N33" s="57">
        <v>0</v>
      </c>
      <c r="O33" s="57">
        <v>0</v>
      </c>
      <c r="P33" s="57">
        <v>0</v>
      </c>
      <c r="Q33" s="63" t="s">
        <v>248</v>
      </c>
      <c r="R33" s="52"/>
      <c r="S33" s="71"/>
      <c r="T33" s="52"/>
    </row>
    <row r="34" spans="1:33" ht="229.5" x14ac:dyDescent="0.25">
      <c r="A34" s="61"/>
      <c r="B34" s="53" t="s">
        <v>247</v>
      </c>
      <c r="C34" s="53"/>
      <c r="D34" s="53" t="s">
        <v>246</v>
      </c>
      <c r="E34" s="59">
        <v>43556</v>
      </c>
      <c r="F34" s="59">
        <v>43644</v>
      </c>
      <c r="G34" s="59">
        <v>43556</v>
      </c>
      <c r="H34" s="59">
        <v>43644</v>
      </c>
      <c r="I34" s="57" t="s">
        <v>49</v>
      </c>
      <c r="J34" s="57" t="s">
        <v>49</v>
      </c>
      <c r="K34" s="57" t="s">
        <v>49</v>
      </c>
      <c r="L34" s="57" t="s">
        <v>49</v>
      </c>
      <c r="M34" s="57" t="s">
        <v>49</v>
      </c>
      <c r="N34" s="57" t="s">
        <v>49</v>
      </c>
      <c r="O34" s="57" t="s">
        <v>49</v>
      </c>
      <c r="P34" s="57" t="s">
        <v>49</v>
      </c>
      <c r="Q34" s="63"/>
      <c r="R34" s="52"/>
      <c r="S34" s="52"/>
      <c r="T34" s="52"/>
    </row>
    <row r="35" spans="1:33" ht="331.5" x14ac:dyDescent="0.25">
      <c r="A35" s="61" t="s">
        <v>245</v>
      </c>
      <c r="B35" s="53" t="s">
        <v>244</v>
      </c>
      <c r="C35" s="53"/>
      <c r="D35" s="53" t="s">
        <v>243</v>
      </c>
      <c r="E35" s="59">
        <v>43474</v>
      </c>
      <c r="F35" s="59">
        <v>43830</v>
      </c>
      <c r="G35" s="59">
        <v>43474</v>
      </c>
      <c r="H35" s="59" t="s">
        <v>49</v>
      </c>
      <c r="I35" s="57">
        <v>810.1</v>
      </c>
      <c r="J35" s="57">
        <v>810.1</v>
      </c>
      <c r="K35" s="57">
        <v>3085.9</v>
      </c>
      <c r="L35" s="57">
        <v>3085.9</v>
      </c>
      <c r="M35" s="57">
        <f>M36</f>
        <v>25183.599999999999</v>
      </c>
      <c r="N35" s="57">
        <v>11847.3</v>
      </c>
      <c r="O35" s="57">
        <v>29403</v>
      </c>
      <c r="P35" s="57">
        <v>0</v>
      </c>
      <c r="Q35" s="53"/>
      <c r="R35" s="52"/>
      <c r="S35" s="52"/>
      <c r="T35" s="52"/>
    </row>
    <row r="36" spans="1:33" ht="165.75" x14ac:dyDescent="0.25">
      <c r="A36" s="61" t="s">
        <v>242</v>
      </c>
      <c r="B36" s="53" t="s">
        <v>241</v>
      </c>
      <c r="C36" s="53"/>
      <c r="D36" s="53" t="s">
        <v>208</v>
      </c>
      <c r="E36" s="59">
        <v>43474</v>
      </c>
      <c r="F36" s="59">
        <v>43830</v>
      </c>
      <c r="G36" s="59">
        <v>43474</v>
      </c>
      <c r="H36" s="58" t="s">
        <v>49</v>
      </c>
      <c r="I36" s="57">
        <v>810.1</v>
      </c>
      <c r="J36" s="57">
        <v>810.1</v>
      </c>
      <c r="K36" s="57">
        <v>3085.9</v>
      </c>
      <c r="L36" s="57">
        <v>3085.9</v>
      </c>
      <c r="M36" s="57">
        <v>25183.599999999999</v>
      </c>
      <c r="N36" s="74">
        <v>11847.3</v>
      </c>
      <c r="O36" s="57">
        <v>29403</v>
      </c>
      <c r="P36" s="57">
        <v>0</v>
      </c>
      <c r="Q36" s="63" t="s">
        <v>210</v>
      </c>
      <c r="R36" s="52"/>
      <c r="S36" s="52"/>
      <c r="T36" s="52"/>
    </row>
    <row r="37" spans="1:33" ht="178.5" x14ac:dyDescent="0.25">
      <c r="A37" s="61"/>
      <c r="B37" s="53" t="s">
        <v>240</v>
      </c>
      <c r="C37" s="53"/>
      <c r="D37" s="53" t="s">
        <v>208</v>
      </c>
      <c r="E37" s="59">
        <v>43474</v>
      </c>
      <c r="F37" s="59">
        <v>43830</v>
      </c>
      <c r="G37" s="59">
        <v>43474</v>
      </c>
      <c r="H37" s="58" t="s">
        <v>49</v>
      </c>
      <c r="I37" s="57" t="s">
        <v>49</v>
      </c>
      <c r="J37" s="57" t="s">
        <v>49</v>
      </c>
      <c r="K37" s="57" t="s">
        <v>49</v>
      </c>
      <c r="L37" s="57" t="s">
        <v>49</v>
      </c>
      <c r="M37" s="57" t="s">
        <v>49</v>
      </c>
      <c r="N37" s="74" t="s">
        <v>49</v>
      </c>
      <c r="O37" s="57" t="s">
        <v>49</v>
      </c>
      <c r="P37" s="57" t="s">
        <v>49</v>
      </c>
      <c r="Q37" s="63"/>
      <c r="R37" s="52"/>
      <c r="S37" s="52"/>
      <c r="T37" s="52"/>
    </row>
    <row r="38" spans="1:33" ht="191.25" x14ac:dyDescent="0.25">
      <c r="A38" s="61" t="s">
        <v>239</v>
      </c>
      <c r="B38" s="53" t="s">
        <v>238</v>
      </c>
      <c r="C38" s="53"/>
      <c r="D38" s="53" t="s">
        <v>226</v>
      </c>
      <c r="E38" s="59">
        <v>43647</v>
      </c>
      <c r="F38" s="59">
        <v>43738</v>
      </c>
      <c r="G38" s="59">
        <v>43647</v>
      </c>
      <c r="H38" s="58">
        <v>43738</v>
      </c>
      <c r="I38" s="57">
        <v>0</v>
      </c>
      <c r="J38" s="57">
        <v>0</v>
      </c>
      <c r="K38" s="57">
        <v>0</v>
      </c>
      <c r="L38" s="57">
        <v>0</v>
      </c>
      <c r="M38" s="57">
        <v>700</v>
      </c>
      <c r="N38" s="57">
        <v>700</v>
      </c>
      <c r="O38" s="57">
        <v>0</v>
      </c>
      <c r="P38" s="57">
        <v>0</v>
      </c>
      <c r="Q38" s="53" t="s">
        <v>184</v>
      </c>
      <c r="R38" s="52"/>
      <c r="S38" s="52"/>
      <c r="T38" s="52"/>
    </row>
    <row r="39" spans="1:33" ht="191.25" x14ac:dyDescent="0.25">
      <c r="A39" s="61"/>
      <c r="B39" s="53" t="s">
        <v>237</v>
      </c>
      <c r="C39" s="53"/>
      <c r="D39" s="53" t="s">
        <v>226</v>
      </c>
      <c r="E39" s="59">
        <v>43647</v>
      </c>
      <c r="F39" s="59">
        <v>43738</v>
      </c>
      <c r="G39" s="59">
        <v>43647</v>
      </c>
      <c r="H39" s="58">
        <v>43738</v>
      </c>
      <c r="I39" s="57" t="s">
        <v>49</v>
      </c>
      <c r="J39" s="57" t="s">
        <v>49</v>
      </c>
      <c r="K39" s="57" t="s">
        <v>49</v>
      </c>
      <c r="L39" s="57" t="s">
        <v>49</v>
      </c>
      <c r="M39" s="57" t="s">
        <v>49</v>
      </c>
      <c r="N39" s="57" t="s">
        <v>49</v>
      </c>
      <c r="O39" s="57" t="s">
        <v>49</v>
      </c>
      <c r="P39" s="57" t="s">
        <v>49</v>
      </c>
      <c r="Q39" s="53" t="s">
        <v>236</v>
      </c>
      <c r="R39" s="52"/>
      <c r="S39" s="52"/>
      <c r="T39" s="52"/>
    </row>
    <row r="40" spans="1:33" s="83" customFormat="1" ht="191.25" x14ac:dyDescent="0.25">
      <c r="A40" s="61" t="s">
        <v>235</v>
      </c>
      <c r="B40" s="53" t="s">
        <v>234</v>
      </c>
      <c r="C40" s="53"/>
      <c r="D40" s="53" t="s">
        <v>226</v>
      </c>
      <c r="E40" s="59">
        <v>43770</v>
      </c>
      <c r="F40" s="59">
        <v>43798</v>
      </c>
      <c r="G40" s="58" t="s">
        <v>49</v>
      </c>
      <c r="H40" s="58" t="s">
        <v>49</v>
      </c>
      <c r="I40" s="57">
        <v>0</v>
      </c>
      <c r="J40" s="57">
        <v>0</v>
      </c>
      <c r="K40" s="57">
        <v>0</v>
      </c>
      <c r="L40" s="57">
        <v>0</v>
      </c>
      <c r="M40" s="57">
        <v>250</v>
      </c>
      <c r="N40" s="57">
        <v>250</v>
      </c>
      <c r="O40" s="57">
        <v>0</v>
      </c>
      <c r="P40" s="57">
        <v>0</v>
      </c>
      <c r="Q40" s="53" t="s">
        <v>233</v>
      </c>
      <c r="R40" s="52"/>
      <c r="S40" s="52"/>
      <c r="T40" s="52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</row>
    <row r="41" spans="1:33" s="83" customFormat="1" ht="191.25" x14ac:dyDescent="0.25">
      <c r="A41" s="61"/>
      <c r="B41" s="53" t="s">
        <v>232</v>
      </c>
      <c r="C41" s="53"/>
      <c r="D41" s="53" t="s">
        <v>226</v>
      </c>
      <c r="E41" s="59">
        <v>43798</v>
      </c>
      <c r="F41" s="84" t="s">
        <v>49</v>
      </c>
      <c r="G41" s="58" t="s">
        <v>49</v>
      </c>
      <c r="H41" s="58" t="s">
        <v>49</v>
      </c>
      <c r="I41" s="57" t="s">
        <v>49</v>
      </c>
      <c r="J41" s="57" t="s">
        <v>49</v>
      </c>
      <c r="K41" s="57" t="s">
        <v>49</v>
      </c>
      <c r="L41" s="57" t="s">
        <v>49</v>
      </c>
      <c r="M41" s="57" t="s">
        <v>49</v>
      </c>
      <c r="N41" s="57" t="s">
        <v>49</v>
      </c>
      <c r="O41" s="57" t="s">
        <v>49</v>
      </c>
      <c r="P41" s="57" t="s">
        <v>49</v>
      </c>
      <c r="Q41" s="53" t="s">
        <v>231</v>
      </c>
      <c r="R41" s="52"/>
      <c r="S41" s="52"/>
      <c r="T41" s="52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</row>
    <row r="42" spans="1:33" ht="191.25" x14ac:dyDescent="0.25">
      <c r="A42" s="61" t="s">
        <v>230</v>
      </c>
      <c r="B42" s="53" t="s">
        <v>229</v>
      </c>
      <c r="C42" s="53"/>
      <c r="D42" s="53" t="s">
        <v>226</v>
      </c>
      <c r="E42" s="59">
        <v>43647</v>
      </c>
      <c r="F42" s="59">
        <v>43738</v>
      </c>
      <c r="G42" s="58">
        <v>43647</v>
      </c>
      <c r="H42" s="58" t="s">
        <v>49</v>
      </c>
      <c r="I42" s="57">
        <v>0</v>
      </c>
      <c r="J42" s="57">
        <v>0</v>
      </c>
      <c r="K42" s="57">
        <v>0</v>
      </c>
      <c r="L42" s="57">
        <v>0</v>
      </c>
      <c r="M42" s="57">
        <v>283.39999999999998</v>
      </c>
      <c r="N42" s="57">
        <v>4.7</v>
      </c>
      <c r="O42" s="57">
        <v>0</v>
      </c>
      <c r="P42" s="57">
        <v>0</v>
      </c>
      <c r="Q42" s="53" t="s">
        <v>228</v>
      </c>
      <c r="R42" s="52"/>
      <c r="S42" s="52"/>
      <c r="T42" s="52"/>
    </row>
    <row r="43" spans="1:33" ht="191.25" x14ac:dyDescent="0.25">
      <c r="A43" s="61"/>
      <c r="B43" s="53" t="s">
        <v>227</v>
      </c>
      <c r="C43" s="53"/>
      <c r="D43" s="53" t="s">
        <v>226</v>
      </c>
      <c r="E43" s="59">
        <v>43647</v>
      </c>
      <c r="F43" s="59">
        <v>43738</v>
      </c>
      <c r="G43" s="58">
        <v>43647</v>
      </c>
      <c r="H43" s="58" t="s">
        <v>49</v>
      </c>
      <c r="I43" s="57" t="s">
        <v>49</v>
      </c>
      <c r="J43" s="57" t="s">
        <v>49</v>
      </c>
      <c r="K43" s="57" t="s">
        <v>49</v>
      </c>
      <c r="L43" s="57" t="s">
        <v>49</v>
      </c>
      <c r="M43" s="57" t="s">
        <v>49</v>
      </c>
      <c r="N43" s="57" t="s">
        <v>49</v>
      </c>
      <c r="O43" s="57" t="s">
        <v>49</v>
      </c>
      <c r="P43" s="57" t="s">
        <v>49</v>
      </c>
      <c r="Q43" s="53" t="s">
        <v>225</v>
      </c>
      <c r="R43" s="52"/>
      <c r="S43" s="52"/>
      <c r="T43" s="52"/>
    </row>
    <row r="44" spans="1:33" s="56" customFormat="1" ht="127.5" x14ac:dyDescent="0.25">
      <c r="A44" s="61" t="s">
        <v>224</v>
      </c>
      <c r="B44" s="53" t="s">
        <v>223</v>
      </c>
      <c r="C44" s="53"/>
      <c r="D44" s="53" t="s">
        <v>222</v>
      </c>
      <c r="E44" s="59">
        <v>43556</v>
      </c>
      <c r="F44" s="59">
        <v>43585</v>
      </c>
      <c r="G44" s="59">
        <v>43556</v>
      </c>
      <c r="H44" s="59">
        <v>43585</v>
      </c>
      <c r="I44" s="57">
        <v>0</v>
      </c>
      <c r="J44" s="57">
        <v>0</v>
      </c>
      <c r="K44" s="57">
        <v>24.8</v>
      </c>
      <c r="L44" s="57">
        <v>24.8</v>
      </c>
      <c r="M44" s="57">
        <v>0</v>
      </c>
      <c r="N44" s="57">
        <v>0</v>
      </c>
      <c r="O44" s="57">
        <v>0</v>
      </c>
      <c r="P44" s="57">
        <v>0</v>
      </c>
      <c r="Q44" s="53" t="s">
        <v>64</v>
      </c>
      <c r="R44" s="52"/>
      <c r="S44" s="52"/>
      <c r="T44" s="52"/>
    </row>
    <row r="45" spans="1:33" x14ac:dyDescent="0.25">
      <c r="A45" s="67" t="s">
        <v>14</v>
      </c>
      <c r="B45" s="210" t="s">
        <v>221</v>
      </c>
      <c r="C45" s="211"/>
      <c r="D45" s="212"/>
      <c r="E45" s="53"/>
      <c r="F45" s="53"/>
      <c r="G45" s="53"/>
      <c r="H45" s="53"/>
      <c r="I45" s="54">
        <f t="shared" ref="I45:P45" si="0">I46+I49+I58+I60+I62</f>
        <v>331.40000000000003</v>
      </c>
      <c r="J45" s="54">
        <f t="shared" si="0"/>
        <v>331.40000000000003</v>
      </c>
      <c r="K45" s="54">
        <f t="shared" si="0"/>
        <v>1649.5000000000002</v>
      </c>
      <c r="L45" s="54">
        <f t="shared" si="0"/>
        <v>1649.5000000000002</v>
      </c>
      <c r="M45" s="54">
        <f t="shared" si="0"/>
        <v>18196.2</v>
      </c>
      <c r="N45" s="54">
        <f t="shared" si="0"/>
        <v>10724.500000000002</v>
      </c>
      <c r="O45" s="54">
        <f t="shared" si="0"/>
        <v>7486.3</v>
      </c>
      <c r="P45" s="54">
        <f t="shared" si="0"/>
        <v>0</v>
      </c>
      <c r="Q45" s="53"/>
      <c r="R45" s="52"/>
      <c r="S45" s="52"/>
      <c r="T45" s="52"/>
    </row>
    <row r="46" spans="1:33" ht="105" x14ac:dyDescent="0.25">
      <c r="A46" s="61" t="s">
        <v>220</v>
      </c>
      <c r="B46" s="60" t="s">
        <v>219</v>
      </c>
      <c r="C46" s="53"/>
      <c r="D46" s="201" t="s">
        <v>215</v>
      </c>
      <c r="E46" s="59">
        <v>43556</v>
      </c>
      <c r="F46" s="59">
        <v>43830</v>
      </c>
      <c r="G46" s="59">
        <v>43556</v>
      </c>
      <c r="H46" s="77" t="s">
        <v>49</v>
      </c>
      <c r="I46" s="57">
        <v>0</v>
      </c>
      <c r="J46" s="57">
        <v>0</v>
      </c>
      <c r="K46" s="57">
        <f t="shared" ref="K46:P46" si="1">K47</f>
        <v>266.10000000000002</v>
      </c>
      <c r="L46" s="57">
        <f t="shared" si="1"/>
        <v>266.10000000000002</v>
      </c>
      <c r="M46" s="57">
        <f t="shared" si="1"/>
        <v>2422.3000000000002</v>
      </c>
      <c r="N46" s="57">
        <f t="shared" si="1"/>
        <v>870.6</v>
      </c>
      <c r="O46" s="57">
        <f t="shared" si="1"/>
        <v>700</v>
      </c>
      <c r="P46" s="57">
        <f t="shared" si="1"/>
        <v>0</v>
      </c>
      <c r="Q46" s="53"/>
      <c r="R46" s="52"/>
      <c r="S46" s="52"/>
      <c r="T46" s="52"/>
    </row>
    <row r="47" spans="1:33" ht="120" x14ac:dyDescent="0.25">
      <c r="A47" s="82" t="s">
        <v>218</v>
      </c>
      <c r="B47" s="81" t="s">
        <v>217</v>
      </c>
      <c r="C47" s="53"/>
      <c r="D47" s="202"/>
      <c r="E47" s="59">
        <f>E46</f>
        <v>43556</v>
      </c>
      <c r="F47" s="59">
        <f>F46</f>
        <v>43830</v>
      </c>
      <c r="G47" s="59">
        <f>G46</f>
        <v>43556</v>
      </c>
      <c r="H47" s="58" t="s">
        <v>49</v>
      </c>
      <c r="I47" s="57">
        <v>0</v>
      </c>
      <c r="J47" s="57">
        <v>0</v>
      </c>
      <c r="K47" s="57">
        <v>266.10000000000002</v>
      </c>
      <c r="L47" s="57">
        <v>266.10000000000002</v>
      </c>
      <c r="M47" s="57">
        <v>2422.3000000000002</v>
      </c>
      <c r="N47" s="57">
        <v>870.6</v>
      </c>
      <c r="O47" s="57">
        <v>700</v>
      </c>
      <c r="P47" s="57">
        <v>0</v>
      </c>
      <c r="Q47" s="63" t="s">
        <v>210</v>
      </c>
      <c r="R47" s="52"/>
      <c r="S47" s="52"/>
      <c r="T47" s="52"/>
    </row>
    <row r="48" spans="1:33" ht="153" x14ac:dyDescent="0.25">
      <c r="A48" s="82"/>
      <c r="B48" s="81" t="s">
        <v>216</v>
      </c>
      <c r="C48" s="53"/>
      <c r="D48" s="80" t="s">
        <v>215</v>
      </c>
      <c r="E48" s="59">
        <v>43556</v>
      </c>
      <c r="F48" s="59">
        <v>43830</v>
      </c>
      <c r="G48" s="59">
        <v>43556</v>
      </c>
      <c r="H48" s="58" t="s">
        <v>49</v>
      </c>
      <c r="I48" s="57" t="s">
        <v>49</v>
      </c>
      <c r="J48" s="57" t="s">
        <v>49</v>
      </c>
      <c r="K48" s="57" t="s">
        <v>49</v>
      </c>
      <c r="L48" s="57" t="s">
        <v>49</v>
      </c>
      <c r="M48" s="57" t="s">
        <v>49</v>
      </c>
      <c r="N48" s="57" t="s">
        <v>49</v>
      </c>
      <c r="O48" s="57" t="s">
        <v>49</v>
      </c>
      <c r="P48" s="57" t="s">
        <v>49</v>
      </c>
      <c r="Q48" s="63"/>
      <c r="R48" s="52"/>
      <c r="S48" s="52"/>
      <c r="T48" s="52"/>
    </row>
    <row r="49" spans="1:24" ht="195" x14ac:dyDescent="0.25">
      <c r="A49" s="61" t="s">
        <v>214</v>
      </c>
      <c r="B49" s="60" t="s">
        <v>213</v>
      </c>
      <c r="C49" s="60"/>
      <c r="D49" s="79"/>
      <c r="E49" s="59">
        <v>43474</v>
      </c>
      <c r="F49" s="59">
        <v>43830</v>
      </c>
      <c r="G49" s="59">
        <v>43474</v>
      </c>
      <c r="H49" s="58" t="s">
        <v>49</v>
      </c>
      <c r="I49" s="57">
        <f>I50+I52+I54+I56</f>
        <v>331.40000000000003</v>
      </c>
      <c r="J49" s="57">
        <f>J50+J52+J54+J56</f>
        <v>331.40000000000003</v>
      </c>
      <c r="K49" s="57">
        <v>1120.2</v>
      </c>
      <c r="L49" s="57">
        <f>L50+L52+L54+L56</f>
        <v>1120.2</v>
      </c>
      <c r="M49" s="57">
        <v>15773.9</v>
      </c>
      <c r="N49" s="57">
        <f>N50+N52+N54+N56</f>
        <v>9853.9000000000015</v>
      </c>
      <c r="O49" s="57">
        <v>6489.5</v>
      </c>
      <c r="P49" s="57">
        <f>P50+P52+P54+P56</f>
        <v>0</v>
      </c>
      <c r="Q49" s="63" t="s">
        <v>156</v>
      </c>
      <c r="R49" s="52"/>
      <c r="S49" s="52"/>
      <c r="T49" s="52"/>
    </row>
    <row r="50" spans="1:24" ht="165.75" x14ac:dyDescent="0.25">
      <c r="A50" s="66" t="s">
        <v>212</v>
      </c>
      <c r="B50" s="60" t="s">
        <v>211</v>
      </c>
      <c r="C50" s="53"/>
      <c r="D50" s="76" t="s">
        <v>208</v>
      </c>
      <c r="E50" s="59">
        <v>43474</v>
      </c>
      <c r="F50" s="59">
        <v>43830</v>
      </c>
      <c r="G50" s="59">
        <v>43474</v>
      </c>
      <c r="H50" s="58" t="s">
        <v>49</v>
      </c>
      <c r="I50" s="57">
        <v>309.10000000000002</v>
      </c>
      <c r="J50" s="57">
        <v>309.10000000000002</v>
      </c>
      <c r="K50" s="57">
        <v>993.4</v>
      </c>
      <c r="L50" s="57">
        <v>993.4</v>
      </c>
      <c r="M50" s="57">
        <v>12283</v>
      </c>
      <c r="N50" s="57">
        <v>8751.2000000000007</v>
      </c>
      <c r="O50" s="57">
        <v>6414.5</v>
      </c>
      <c r="P50" s="57">
        <v>0</v>
      </c>
      <c r="Q50" s="63" t="s">
        <v>210</v>
      </c>
      <c r="R50" s="52"/>
      <c r="S50" s="52"/>
      <c r="T50" s="52"/>
    </row>
    <row r="51" spans="1:24" ht="195" x14ac:dyDescent="0.25">
      <c r="A51" s="66"/>
      <c r="B51" s="60" t="s">
        <v>209</v>
      </c>
      <c r="C51" s="53"/>
      <c r="D51" s="78" t="s">
        <v>208</v>
      </c>
      <c r="E51" s="59">
        <v>43474</v>
      </c>
      <c r="F51" s="59">
        <v>43830</v>
      </c>
      <c r="G51" s="59">
        <v>43474</v>
      </c>
      <c r="H51" s="58" t="s">
        <v>49</v>
      </c>
      <c r="I51" s="57" t="s">
        <v>49</v>
      </c>
      <c r="J51" s="57" t="s">
        <v>49</v>
      </c>
      <c r="K51" s="57" t="s">
        <v>49</v>
      </c>
      <c r="L51" s="57" t="s">
        <v>49</v>
      </c>
      <c r="M51" s="57" t="s">
        <v>49</v>
      </c>
      <c r="N51" s="57" t="s">
        <v>49</v>
      </c>
      <c r="O51" s="57" t="s">
        <v>49</v>
      </c>
      <c r="P51" s="57" t="s">
        <v>49</v>
      </c>
      <c r="Q51" s="63"/>
      <c r="R51" s="52"/>
      <c r="S51" s="52"/>
      <c r="T51" s="52"/>
    </row>
    <row r="52" spans="1:24" ht="75" x14ac:dyDescent="0.25">
      <c r="A52" s="66" t="s">
        <v>207</v>
      </c>
      <c r="B52" s="60" t="s">
        <v>206</v>
      </c>
      <c r="C52" s="53"/>
      <c r="D52" s="218" t="s">
        <v>205</v>
      </c>
      <c r="E52" s="59">
        <v>43647</v>
      </c>
      <c r="F52" s="59">
        <v>43738</v>
      </c>
      <c r="G52" s="59">
        <v>43647</v>
      </c>
      <c r="H52" s="58" t="s">
        <v>49</v>
      </c>
      <c r="I52" s="57">
        <v>0</v>
      </c>
      <c r="J52" s="57">
        <v>0</v>
      </c>
      <c r="K52" s="57">
        <v>0</v>
      </c>
      <c r="L52" s="57">
        <v>0</v>
      </c>
      <c r="M52" s="57">
        <v>2900</v>
      </c>
      <c r="N52" s="57">
        <v>860.2</v>
      </c>
      <c r="O52" s="57">
        <v>0</v>
      </c>
      <c r="P52" s="57">
        <v>0</v>
      </c>
      <c r="Q52" s="53" t="s">
        <v>204</v>
      </c>
      <c r="R52" s="52"/>
      <c r="S52" s="52"/>
      <c r="T52" s="52"/>
    </row>
    <row r="53" spans="1:24" ht="75" x14ac:dyDescent="0.25">
      <c r="A53" s="66"/>
      <c r="B53" s="60" t="s">
        <v>203</v>
      </c>
      <c r="C53" s="53"/>
      <c r="D53" s="218"/>
      <c r="E53" s="59">
        <v>43647</v>
      </c>
      <c r="F53" s="59">
        <v>43738</v>
      </c>
      <c r="G53" s="59">
        <v>43647</v>
      </c>
      <c r="H53" s="58" t="s">
        <v>49</v>
      </c>
      <c r="I53" s="57" t="s">
        <v>49</v>
      </c>
      <c r="J53" s="57" t="s">
        <v>49</v>
      </c>
      <c r="K53" s="57" t="s">
        <v>49</v>
      </c>
      <c r="L53" s="57" t="s">
        <v>49</v>
      </c>
      <c r="M53" s="57" t="s">
        <v>49</v>
      </c>
      <c r="N53" s="57" t="s">
        <v>49</v>
      </c>
      <c r="O53" s="57" t="s">
        <v>49</v>
      </c>
      <c r="P53" s="57" t="s">
        <v>49</v>
      </c>
      <c r="Q53" s="53"/>
      <c r="R53" s="52"/>
      <c r="S53" s="52"/>
      <c r="T53" s="52"/>
    </row>
    <row r="54" spans="1:24" ht="90" x14ac:dyDescent="0.25">
      <c r="A54" s="60" t="s">
        <v>202</v>
      </c>
      <c r="B54" s="60" t="s">
        <v>201</v>
      </c>
      <c r="C54" s="60"/>
      <c r="D54" s="218"/>
      <c r="E54" s="59">
        <v>43474</v>
      </c>
      <c r="F54" s="59">
        <v>43738</v>
      </c>
      <c r="G54" s="59">
        <v>43474</v>
      </c>
      <c r="H54" s="58" t="s">
        <v>49</v>
      </c>
      <c r="I54" s="57">
        <v>22.3</v>
      </c>
      <c r="J54" s="57">
        <v>22.3</v>
      </c>
      <c r="K54" s="57">
        <v>101.8</v>
      </c>
      <c r="L54" s="57">
        <v>101.8</v>
      </c>
      <c r="M54" s="57">
        <v>590.9</v>
      </c>
      <c r="N54" s="57">
        <v>242.5</v>
      </c>
      <c r="O54" s="57">
        <v>0</v>
      </c>
      <c r="P54" s="57">
        <v>0</v>
      </c>
      <c r="Q54" s="63" t="s">
        <v>200</v>
      </c>
      <c r="R54" s="52"/>
      <c r="S54" s="52"/>
      <c r="T54" s="52"/>
    </row>
    <row r="55" spans="1:24" ht="105" x14ac:dyDescent="0.25">
      <c r="A55" s="60"/>
      <c r="B55" s="60" t="s">
        <v>199</v>
      </c>
      <c r="C55" s="60"/>
      <c r="D55" s="77"/>
      <c r="E55" s="59">
        <v>43474</v>
      </c>
      <c r="F55" s="59">
        <v>43738</v>
      </c>
      <c r="G55" s="59">
        <v>43474</v>
      </c>
      <c r="H55" s="58" t="s">
        <v>49</v>
      </c>
      <c r="I55" s="57" t="s">
        <v>49</v>
      </c>
      <c r="J55" s="57" t="s">
        <v>49</v>
      </c>
      <c r="K55" s="57" t="s">
        <v>49</v>
      </c>
      <c r="L55" s="57" t="s">
        <v>49</v>
      </c>
      <c r="M55" s="57" t="s">
        <v>49</v>
      </c>
      <c r="N55" s="57" t="s">
        <v>49</v>
      </c>
      <c r="O55" s="57" t="s">
        <v>49</v>
      </c>
      <c r="P55" s="57" t="s">
        <v>49</v>
      </c>
      <c r="Q55" s="63"/>
      <c r="R55" s="52"/>
      <c r="S55" s="52"/>
      <c r="T55" s="52"/>
    </row>
    <row r="56" spans="1:24" ht="90" x14ac:dyDescent="0.25">
      <c r="A56" s="66" t="s">
        <v>198</v>
      </c>
      <c r="B56" s="60" t="s">
        <v>197</v>
      </c>
      <c r="C56" s="53"/>
      <c r="D56" s="76"/>
      <c r="E56" s="59">
        <v>43556</v>
      </c>
      <c r="F56" s="59">
        <v>43830</v>
      </c>
      <c r="G56" s="59">
        <v>43556</v>
      </c>
      <c r="H56" s="58" t="s">
        <v>49</v>
      </c>
      <c r="I56" s="57">
        <v>0</v>
      </c>
      <c r="J56" s="57">
        <v>0</v>
      </c>
      <c r="K56" s="57">
        <v>25</v>
      </c>
      <c r="L56" s="57">
        <v>25</v>
      </c>
      <c r="M56" s="57">
        <v>0</v>
      </c>
      <c r="N56" s="74">
        <v>0</v>
      </c>
      <c r="O56" s="57">
        <v>75</v>
      </c>
      <c r="P56" s="57">
        <v>0</v>
      </c>
      <c r="Q56" s="63" t="s">
        <v>196</v>
      </c>
      <c r="R56" s="52"/>
      <c r="S56" s="52"/>
      <c r="T56" s="52"/>
    </row>
    <row r="57" spans="1:24" ht="105" x14ac:dyDescent="0.25">
      <c r="A57" s="66"/>
      <c r="B57" s="60" t="s">
        <v>195</v>
      </c>
      <c r="C57" s="53"/>
      <c r="D57" s="76"/>
      <c r="E57" s="59">
        <v>43556</v>
      </c>
      <c r="F57" s="59">
        <v>42004</v>
      </c>
      <c r="G57" s="59">
        <v>43556</v>
      </c>
      <c r="H57" s="58" t="s">
        <v>49</v>
      </c>
      <c r="I57" s="57" t="s">
        <v>49</v>
      </c>
      <c r="J57" s="57" t="s">
        <v>49</v>
      </c>
      <c r="K57" s="57" t="s">
        <v>49</v>
      </c>
      <c r="L57" s="57" t="s">
        <v>49</v>
      </c>
      <c r="M57" s="57" t="s">
        <v>49</v>
      </c>
      <c r="N57" s="74" t="s">
        <v>49</v>
      </c>
      <c r="O57" s="57" t="s">
        <v>49</v>
      </c>
      <c r="P57" s="57" t="s">
        <v>49</v>
      </c>
      <c r="Q57" s="63"/>
      <c r="R57" s="52"/>
      <c r="S57" s="52"/>
      <c r="T57" s="52"/>
    </row>
    <row r="58" spans="1:24" ht="140.25" x14ac:dyDescent="0.25">
      <c r="A58" s="61" t="s">
        <v>194</v>
      </c>
      <c r="B58" s="53" t="s">
        <v>193</v>
      </c>
      <c r="C58" s="53"/>
      <c r="D58" s="53" t="s">
        <v>189</v>
      </c>
      <c r="E58" s="59">
        <v>43739</v>
      </c>
      <c r="F58" s="59">
        <v>43830</v>
      </c>
      <c r="G58" s="59">
        <v>43739</v>
      </c>
      <c r="H58" s="58" t="s">
        <v>49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84.8</v>
      </c>
      <c r="P58" s="57">
        <v>0</v>
      </c>
      <c r="Q58" s="53" t="s">
        <v>160</v>
      </c>
      <c r="R58" s="52"/>
      <c r="S58" s="52"/>
      <c r="T58" s="52"/>
    </row>
    <row r="59" spans="1:24" ht="140.25" x14ac:dyDescent="0.25">
      <c r="A59" s="61"/>
      <c r="B59" s="53" t="s">
        <v>192</v>
      </c>
      <c r="C59" s="53"/>
      <c r="D59" s="63" t="s">
        <v>189</v>
      </c>
      <c r="E59" s="59">
        <v>43739</v>
      </c>
      <c r="F59" s="59">
        <v>43830</v>
      </c>
      <c r="G59" s="58" t="s">
        <v>49</v>
      </c>
      <c r="H59" s="58" t="s">
        <v>49</v>
      </c>
      <c r="I59" s="57" t="s">
        <v>49</v>
      </c>
      <c r="J59" s="57" t="s">
        <v>49</v>
      </c>
      <c r="K59" s="57" t="s">
        <v>49</v>
      </c>
      <c r="L59" s="57" t="s">
        <v>49</v>
      </c>
      <c r="M59" s="57" t="s">
        <v>49</v>
      </c>
      <c r="N59" s="57" t="s">
        <v>49</v>
      </c>
      <c r="O59" s="57" t="s">
        <v>49</v>
      </c>
      <c r="P59" s="57" t="s">
        <v>49</v>
      </c>
      <c r="Q59" s="53"/>
      <c r="R59" s="52"/>
      <c r="S59" s="52"/>
      <c r="T59" s="52"/>
    </row>
    <row r="60" spans="1:24" ht="140.25" x14ac:dyDescent="0.25">
      <c r="A60" s="61" t="s">
        <v>191</v>
      </c>
      <c r="B60" s="53" t="s">
        <v>190</v>
      </c>
      <c r="C60" s="53"/>
      <c r="D60" s="63" t="s">
        <v>189</v>
      </c>
      <c r="E60" s="59">
        <v>43739</v>
      </c>
      <c r="F60" s="59">
        <v>43830</v>
      </c>
      <c r="G60" s="58" t="s">
        <v>49</v>
      </c>
      <c r="H60" s="58" t="s">
        <v>49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212</v>
      </c>
      <c r="P60" s="57">
        <v>0</v>
      </c>
      <c r="Q60" s="53" t="s">
        <v>160</v>
      </c>
      <c r="R60" s="52"/>
      <c r="S60" s="52"/>
      <c r="T60" s="52"/>
    </row>
    <row r="61" spans="1:24" ht="114.75" x14ac:dyDescent="0.25">
      <c r="A61" s="61"/>
      <c r="B61" s="53" t="s">
        <v>188</v>
      </c>
      <c r="C61" s="53"/>
      <c r="D61" s="53" t="s">
        <v>187</v>
      </c>
      <c r="E61" s="59">
        <v>43739</v>
      </c>
      <c r="F61" s="59">
        <v>43830</v>
      </c>
      <c r="G61" s="58" t="s">
        <v>49</v>
      </c>
      <c r="H61" s="58" t="s">
        <v>49</v>
      </c>
      <c r="I61" s="57" t="s">
        <v>49</v>
      </c>
      <c r="J61" s="57" t="s">
        <v>49</v>
      </c>
      <c r="K61" s="57" t="s">
        <v>49</v>
      </c>
      <c r="L61" s="57" t="s">
        <v>49</v>
      </c>
      <c r="M61" s="57" t="s">
        <v>49</v>
      </c>
      <c r="N61" s="57" t="s">
        <v>49</v>
      </c>
      <c r="O61" s="57" t="s">
        <v>49</v>
      </c>
      <c r="P61" s="57" t="s">
        <v>49</v>
      </c>
      <c r="Q61" s="63"/>
      <c r="R61" s="52"/>
      <c r="S61" s="52"/>
      <c r="T61" s="52"/>
    </row>
    <row r="62" spans="1:24" ht="127.5" x14ac:dyDescent="0.25">
      <c r="A62" s="61" t="s">
        <v>186</v>
      </c>
      <c r="B62" s="53" t="s">
        <v>185</v>
      </c>
      <c r="C62" s="53"/>
      <c r="D62" s="53" t="s">
        <v>182</v>
      </c>
      <c r="E62" s="59">
        <v>43556</v>
      </c>
      <c r="F62" s="59">
        <v>43644</v>
      </c>
      <c r="G62" s="58">
        <v>43556</v>
      </c>
      <c r="H62" s="58">
        <v>43644</v>
      </c>
      <c r="I62" s="57">
        <v>0</v>
      </c>
      <c r="J62" s="57">
        <v>0</v>
      </c>
      <c r="K62" s="57">
        <v>263.2</v>
      </c>
      <c r="L62" s="57">
        <v>263.2</v>
      </c>
      <c r="M62" s="57">
        <v>0</v>
      </c>
      <c r="N62" s="57">
        <v>0</v>
      </c>
      <c r="O62" s="57">
        <v>0</v>
      </c>
      <c r="P62" s="57">
        <v>0</v>
      </c>
      <c r="Q62" s="63" t="s">
        <v>184</v>
      </c>
      <c r="R62" s="52"/>
      <c r="S62" s="52"/>
      <c r="T62" s="52"/>
    </row>
    <row r="63" spans="1:24" ht="127.5" x14ac:dyDescent="0.25">
      <c r="A63" s="61"/>
      <c r="B63" s="60" t="s">
        <v>183</v>
      </c>
      <c r="C63" s="53"/>
      <c r="D63" s="53" t="s">
        <v>182</v>
      </c>
      <c r="E63" s="59">
        <v>43556</v>
      </c>
      <c r="F63" s="59">
        <v>43644</v>
      </c>
      <c r="G63" s="59">
        <v>43556</v>
      </c>
      <c r="H63" s="58" t="s">
        <v>49</v>
      </c>
      <c r="I63" s="57" t="s">
        <v>49</v>
      </c>
      <c r="J63" s="57" t="s">
        <v>49</v>
      </c>
      <c r="K63" s="57" t="s">
        <v>49</v>
      </c>
      <c r="L63" s="57" t="s">
        <v>49</v>
      </c>
      <c r="M63" s="57" t="s">
        <v>49</v>
      </c>
      <c r="N63" s="57" t="s">
        <v>49</v>
      </c>
      <c r="O63" s="57" t="s">
        <v>49</v>
      </c>
      <c r="P63" s="57" t="s">
        <v>49</v>
      </c>
      <c r="Q63" s="53" t="s">
        <v>181</v>
      </c>
      <c r="R63" s="52"/>
      <c r="S63" s="52"/>
      <c r="T63" s="52"/>
    </row>
    <row r="64" spans="1:24" x14ac:dyDescent="0.25">
      <c r="A64" s="67" t="s">
        <v>180</v>
      </c>
      <c r="B64" s="222" t="s">
        <v>179</v>
      </c>
      <c r="C64" s="222"/>
      <c r="D64" s="222"/>
      <c r="E64" s="75"/>
      <c r="F64" s="75"/>
      <c r="G64" s="75"/>
      <c r="H64" s="75"/>
      <c r="I64" s="54">
        <f>I65+I71+I79+I81</f>
        <v>15211.500000000002</v>
      </c>
      <c r="J64" s="54">
        <f>J65+J71+J79+J81</f>
        <v>15211.500000000002</v>
      </c>
      <c r="K64" s="54">
        <f>K65+K71+K73+K79</f>
        <v>198625.80000000002</v>
      </c>
      <c r="L64" s="54">
        <f>L65+L71+L73+L75+L77+L79</f>
        <v>198625.80000000002</v>
      </c>
      <c r="M64" s="54">
        <f>M65+M71+M73+M75+M77+M79</f>
        <v>729131.00000000012</v>
      </c>
      <c r="N64" s="54">
        <f>N65+N71+N73+N75+N77+N79</f>
        <v>404353.6</v>
      </c>
      <c r="O64" s="54">
        <f>O65+O71+O73+O75+O77+O79</f>
        <v>838572.2</v>
      </c>
      <c r="P64" s="54">
        <f>P65+P71+P73+P75+P77+P79</f>
        <v>0</v>
      </c>
      <c r="Q64" s="53"/>
      <c r="R64" s="52"/>
      <c r="S64" s="52"/>
      <c r="T64" s="52"/>
      <c r="W64" s="52"/>
      <c r="X64" s="52"/>
    </row>
    <row r="65" spans="1:20" x14ac:dyDescent="0.25">
      <c r="A65" s="223" t="s">
        <v>178</v>
      </c>
      <c r="B65" s="206" t="s">
        <v>177</v>
      </c>
      <c r="C65" s="206"/>
      <c r="D65" s="206" t="s">
        <v>166</v>
      </c>
      <c r="E65" s="215">
        <v>43474</v>
      </c>
      <c r="F65" s="215">
        <v>43830</v>
      </c>
      <c r="G65" s="215">
        <v>43474</v>
      </c>
      <c r="H65" s="216" t="s">
        <v>49</v>
      </c>
      <c r="I65" s="219">
        <f t="shared" ref="I65:P65" si="2">I67+I68+I69</f>
        <v>9085.6</v>
      </c>
      <c r="J65" s="219">
        <f t="shared" si="2"/>
        <v>9085.6</v>
      </c>
      <c r="K65" s="219">
        <f t="shared" si="2"/>
        <v>190473</v>
      </c>
      <c r="L65" s="219">
        <f t="shared" si="2"/>
        <v>190473</v>
      </c>
      <c r="M65" s="219">
        <f t="shared" si="2"/>
        <v>723344.60000000009</v>
      </c>
      <c r="N65" s="219">
        <f t="shared" si="2"/>
        <v>395472.9</v>
      </c>
      <c r="O65" s="219">
        <f t="shared" si="2"/>
        <v>816903.6</v>
      </c>
      <c r="P65" s="219">
        <f t="shared" si="2"/>
        <v>0</v>
      </c>
      <c r="Q65" s="218" t="s">
        <v>176</v>
      </c>
      <c r="R65" s="52"/>
      <c r="S65" s="52"/>
      <c r="T65" s="52"/>
    </row>
    <row r="66" spans="1:20" x14ac:dyDescent="0.25">
      <c r="A66" s="223"/>
      <c r="B66" s="206"/>
      <c r="C66" s="206"/>
      <c r="D66" s="206"/>
      <c r="E66" s="206"/>
      <c r="F66" s="206"/>
      <c r="G66" s="206"/>
      <c r="H66" s="217"/>
      <c r="I66" s="219"/>
      <c r="J66" s="219"/>
      <c r="K66" s="219"/>
      <c r="L66" s="219"/>
      <c r="M66" s="219"/>
      <c r="N66" s="219"/>
      <c r="O66" s="219"/>
      <c r="P66" s="219"/>
      <c r="Q66" s="218"/>
      <c r="R66" s="52"/>
      <c r="S66" s="52"/>
      <c r="T66" s="52"/>
    </row>
    <row r="67" spans="1:20" x14ac:dyDescent="0.25">
      <c r="A67" s="61"/>
      <c r="B67" s="53" t="s">
        <v>47</v>
      </c>
      <c r="C67" s="53"/>
      <c r="D67" s="53"/>
      <c r="E67" s="53"/>
      <c r="F67" s="53"/>
      <c r="G67" s="53"/>
      <c r="H67" s="59"/>
      <c r="I67" s="57">
        <v>9085.6</v>
      </c>
      <c r="J67" s="57">
        <v>9085.6</v>
      </c>
      <c r="K67" s="57">
        <v>108955.9</v>
      </c>
      <c r="L67" s="57">
        <v>108955.9</v>
      </c>
      <c r="M67" s="57">
        <v>604399.80000000005</v>
      </c>
      <c r="N67" s="57">
        <v>359822.5</v>
      </c>
      <c r="O67" s="57">
        <v>684163.5</v>
      </c>
      <c r="P67" s="57">
        <v>0</v>
      </c>
      <c r="Q67" s="53"/>
      <c r="R67" s="52"/>
      <c r="S67" s="52"/>
      <c r="T67" s="52"/>
    </row>
    <row r="68" spans="1:20" x14ac:dyDescent="0.25">
      <c r="A68" s="61"/>
      <c r="B68" s="53"/>
      <c r="C68" s="53"/>
      <c r="D68" s="53"/>
      <c r="E68" s="53"/>
      <c r="F68" s="53"/>
      <c r="G68" s="53"/>
      <c r="H68" s="59"/>
      <c r="I68" s="57">
        <v>0</v>
      </c>
      <c r="J68" s="57">
        <v>0</v>
      </c>
      <c r="K68" s="57">
        <v>22848.9</v>
      </c>
      <c r="L68" s="57">
        <v>22848.9</v>
      </c>
      <c r="M68" s="57">
        <v>31474.400000000001</v>
      </c>
      <c r="N68" s="57">
        <v>9992.7000000000007</v>
      </c>
      <c r="O68" s="57">
        <v>39071.9</v>
      </c>
      <c r="P68" s="57">
        <v>0</v>
      </c>
      <c r="Q68" s="53"/>
      <c r="R68" s="52"/>
      <c r="S68" s="52"/>
      <c r="T68" s="52"/>
    </row>
    <row r="69" spans="1:20" x14ac:dyDescent="0.25">
      <c r="A69" s="61"/>
      <c r="B69" s="53" t="s">
        <v>46</v>
      </c>
      <c r="C69" s="53"/>
      <c r="D69" s="53"/>
      <c r="E69" s="53"/>
      <c r="F69" s="53"/>
      <c r="G69" s="53"/>
      <c r="H69" s="59"/>
      <c r="I69" s="57">
        <v>0</v>
      </c>
      <c r="J69" s="57">
        <v>0</v>
      </c>
      <c r="K69" s="57">
        <v>58668.2</v>
      </c>
      <c r="L69" s="57">
        <v>58668.2</v>
      </c>
      <c r="M69" s="57">
        <v>87470.399999999994</v>
      </c>
      <c r="N69" s="57">
        <v>25657.7</v>
      </c>
      <c r="O69" s="57">
        <v>93668.2</v>
      </c>
      <c r="P69" s="57">
        <v>0</v>
      </c>
      <c r="Q69" s="53"/>
      <c r="R69" s="52"/>
      <c r="S69" s="52"/>
      <c r="T69" s="52"/>
    </row>
    <row r="70" spans="1:20" ht="229.5" x14ac:dyDescent="0.25">
      <c r="A70" s="61"/>
      <c r="B70" s="53" t="s">
        <v>175</v>
      </c>
      <c r="C70" s="53"/>
      <c r="D70" s="53" t="s">
        <v>166</v>
      </c>
      <c r="E70" s="59">
        <v>43474</v>
      </c>
      <c r="F70" s="59">
        <v>43830</v>
      </c>
      <c r="G70" s="59">
        <v>43474</v>
      </c>
      <c r="H70" s="58" t="s">
        <v>49</v>
      </c>
      <c r="I70" s="57" t="s">
        <v>49</v>
      </c>
      <c r="J70" s="57" t="s">
        <v>49</v>
      </c>
      <c r="K70" s="57" t="s">
        <v>49</v>
      </c>
      <c r="L70" s="57" t="s">
        <v>49</v>
      </c>
      <c r="M70" s="57" t="s">
        <v>49</v>
      </c>
      <c r="N70" s="57" t="s">
        <v>49</v>
      </c>
      <c r="O70" s="57" t="s">
        <v>49</v>
      </c>
      <c r="P70" s="57" t="s">
        <v>49</v>
      </c>
      <c r="Q70" s="53"/>
      <c r="R70" s="52"/>
      <c r="S70" s="52"/>
      <c r="T70" s="52"/>
    </row>
    <row r="71" spans="1:20" s="56" customFormat="1" ht="229.5" x14ac:dyDescent="0.25">
      <c r="A71" s="61" t="s">
        <v>174</v>
      </c>
      <c r="B71" s="53" t="s">
        <v>173</v>
      </c>
      <c r="C71" s="53"/>
      <c r="D71" s="53" t="s">
        <v>166</v>
      </c>
      <c r="E71" s="59">
        <v>43474</v>
      </c>
      <c r="F71" s="59">
        <v>43830</v>
      </c>
      <c r="G71" s="59">
        <v>43474</v>
      </c>
      <c r="H71" s="58" t="s">
        <v>49</v>
      </c>
      <c r="I71" s="57">
        <v>31.2</v>
      </c>
      <c r="J71" s="57">
        <v>31.2</v>
      </c>
      <c r="K71" s="57">
        <v>41.6</v>
      </c>
      <c r="L71" s="74">
        <v>41.6</v>
      </c>
      <c r="M71" s="57">
        <v>67.599999999999994</v>
      </c>
      <c r="N71" s="57">
        <v>20.8</v>
      </c>
      <c r="O71" s="57">
        <v>20.8</v>
      </c>
      <c r="P71" s="57">
        <v>0</v>
      </c>
      <c r="Q71" s="53" t="s">
        <v>172</v>
      </c>
      <c r="R71" s="52"/>
      <c r="S71" s="52"/>
      <c r="T71" s="52"/>
    </row>
    <row r="72" spans="1:20" s="56" customFormat="1" ht="229.5" x14ac:dyDescent="0.25">
      <c r="A72" s="61"/>
      <c r="B72" s="53" t="s">
        <v>171</v>
      </c>
      <c r="C72" s="53"/>
      <c r="D72" s="63" t="s">
        <v>166</v>
      </c>
      <c r="E72" s="59">
        <v>43474</v>
      </c>
      <c r="F72" s="59">
        <v>43830</v>
      </c>
      <c r="G72" s="59">
        <v>43474</v>
      </c>
      <c r="H72" s="58" t="s">
        <v>49</v>
      </c>
      <c r="I72" s="57" t="s">
        <v>49</v>
      </c>
      <c r="J72" s="57" t="s">
        <v>49</v>
      </c>
      <c r="K72" s="57" t="s">
        <v>49</v>
      </c>
      <c r="L72" s="74" t="s">
        <v>49</v>
      </c>
      <c r="M72" s="57" t="s">
        <v>49</v>
      </c>
      <c r="N72" s="57" t="s">
        <v>49</v>
      </c>
      <c r="O72" s="57" t="s">
        <v>49</v>
      </c>
      <c r="P72" s="57" t="s">
        <v>49</v>
      </c>
      <c r="Q72" s="53"/>
      <c r="R72" s="52"/>
      <c r="S72" s="52"/>
      <c r="T72" s="52"/>
    </row>
    <row r="73" spans="1:20" ht="306" x14ac:dyDescent="0.25">
      <c r="A73" s="61" t="s">
        <v>170</v>
      </c>
      <c r="B73" s="53" t="s">
        <v>169</v>
      </c>
      <c r="C73" s="53"/>
      <c r="D73" s="53" t="s">
        <v>166</v>
      </c>
      <c r="E73" s="59">
        <v>43556</v>
      </c>
      <c r="F73" s="59">
        <v>43830</v>
      </c>
      <c r="G73" s="59">
        <v>43556</v>
      </c>
      <c r="H73" s="58" t="s">
        <v>49</v>
      </c>
      <c r="I73" s="57">
        <v>0</v>
      </c>
      <c r="J73" s="57">
        <v>0</v>
      </c>
      <c r="K73" s="57">
        <v>363</v>
      </c>
      <c r="L73" s="74">
        <v>363</v>
      </c>
      <c r="M73" s="57">
        <v>1188</v>
      </c>
      <c r="N73" s="57">
        <v>1180.3</v>
      </c>
      <c r="O73" s="57">
        <v>924</v>
      </c>
      <c r="P73" s="57">
        <v>0</v>
      </c>
      <c r="Q73" s="53" t="s">
        <v>168</v>
      </c>
      <c r="R73" s="52"/>
      <c r="S73" s="52"/>
      <c r="T73" s="52"/>
    </row>
    <row r="74" spans="1:20" ht="255" x14ac:dyDescent="0.25">
      <c r="A74" s="61"/>
      <c r="B74" s="53" t="s">
        <v>167</v>
      </c>
      <c r="C74" s="53"/>
      <c r="D74" s="63" t="s">
        <v>166</v>
      </c>
      <c r="E74" s="59">
        <v>43556</v>
      </c>
      <c r="F74" s="59">
        <v>43830</v>
      </c>
      <c r="G74" s="59">
        <v>43556</v>
      </c>
      <c r="H74" s="58" t="s">
        <v>49</v>
      </c>
      <c r="I74" s="57" t="s">
        <v>49</v>
      </c>
      <c r="J74" s="57" t="s">
        <v>49</v>
      </c>
      <c r="K74" s="57" t="s">
        <v>49</v>
      </c>
      <c r="L74" s="74" t="s">
        <v>49</v>
      </c>
      <c r="M74" s="57" t="s">
        <v>49</v>
      </c>
      <c r="N74" s="57" t="s">
        <v>49</v>
      </c>
      <c r="O74" s="57" t="s">
        <v>49</v>
      </c>
      <c r="P74" s="57" t="s">
        <v>49</v>
      </c>
      <c r="Q74" s="53"/>
      <c r="R74" s="52"/>
      <c r="S74" s="52"/>
      <c r="T74" s="52"/>
    </row>
    <row r="75" spans="1:20" ht="178.5" x14ac:dyDescent="0.25">
      <c r="A75" s="61" t="s">
        <v>165</v>
      </c>
      <c r="B75" s="53" t="s">
        <v>164</v>
      </c>
      <c r="C75" s="53"/>
      <c r="D75" s="53" t="s">
        <v>57</v>
      </c>
      <c r="E75" s="59">
        <v>43739</v>
      </c>
      <c r="F75" s="59">
        <v>43830</v>
      </c>
      <c r="G75" s="58" t="s">
        <v>49</v>
      </c>
      <c r="H75" s="58" t="s">
        <v>49</v>
      </c>
      <c r="I75" s="57">
        <v>0</v>
      </c>
      <c r="J75" s="57">
        <v>0</v>
      </c>
      <c r="K75" s="57">
        <v>0</v>
      </c>
      <c r="L75" s="57">
        <v>0</v>
      </c>
      <c r="M75" s="57">
        <v>0</v>
      </c>
      <c r="N75" s="57">
        <v>0</v>
      </c>
      <c r="O75" s="57">
        <v>883.1</v>
      </c>
      <c r="P75" s="57">
        <v>0</v>
      </c>
      <c r="Q75" s="53" t="s">
        <v>160</v>
      </c>
      <c r="R75" s="52"/>
      <c r="S75" s="52"/>
      <c r="T75" s="52"/>
    </row>
    <row r="76" spans="1:20" ht="178.5" x14ac:dyDescent="0.25">
      <c r="A76" s="61"/>
      <c r="B76" s="53" t="s">
        <v>163</v>
      </c>
      <c r="C76" s="53"/>
      <c r="D76" s="63" t="s">
        <v>57</v>
      </c>
      <c r="E76" s="59">
        <v>43739</v>
      </c>
      <c r="F76" s="59">
        <v>43830</v>
      </c>
      <c r="G76" s="58" t="s">
        <v>49</v>
      </c>
      <c r="H76" s="58" t="s">
        <v>49</v>
      </c>
      <c r="I76" s="57" t="s">
        <v>49</v>
      </c>
      <c r="J76" s="57" t="s">
        <v>49</v>
      </c>
      <c r="K76" s="57" t="s">
        <v>49</v>
      </c>
      <c r="L76" s="57" t="s">
        <v>49</v>
      </c>
      <c r="M76" s="57" t="s">
        <v>49</v>
      </c>
      <c r="N76" s="57" t="s">
        <v>49</v>
      </c>
      <c r="O76" s="57" t="s">
        <v>49</v>
      </c>
      <c r="P76" s="57" t="s">
        <v>49</v>
      </c>
      <c r="Q76" s="53"/>
      <c r="R76" s="52"/>
      <c r="S76" s="52"/>
      <c r="T76" s="52"/>
    </row>
    <row r="77" spans="1:20" ht="178.5" x14ac:dyDescent="0.25">
      <c r="A77" s="61" t="s">
        <v>162</v>
      </c>
      <c r="B77" s="53" t="s">
        <v>161</v>
      </c>
      <c r="C77" s="53"/>
      <c r="D77" s="53" t="s">
        <v>57</v>
      </c>
      <c r="E77" s="59">
        <v>43739</v>
      </c>
      <c r="F77" s="59">
        <v>43830</v>
      </c>
      <c r="G77" s="58" t="s">
        <v>49</v>
      </c>
      <c r="H77" s="58" t="s">
        <v>49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7">
        <v>0</v>
      </c>
      <c r="O77" s="57">
        <v>50</v>
      </c>
      <c r="P77" s="57">
        <v>0</v>
      </c>
      <c r="Q77" s="63" t="s">
        <v>160</v>
      </c>
      <c r="R77" s="52"/>
      <c r="S77" s="52"/>
      <c r="T77" s="52"/>
    </row>
    <row r="78" spans="1:20" ht="178.5" x14ac:dyDescent="0.25">
      <c r="A78" s="61"/>
      <c r="B78" s="53" t="s">
        <v>159</v>
      </c>
      <c r="C78" s="53"/>
      <c r="D78" s="63" t="s">
        <v>57</v>
      </c>
      <c r="E78" s="59">
        <v>43739</v>
      </c>
      <c r="F78" s="59">
        <v>43830</v>
      </c>
      <c r="G78" s="58" t="s">
        <v>49</v>
      </c>
      <c r="H78" s="58" t="s">
        <v>49</v>
      </c>
      <c r="I78" s="57" t="s">
        <v>49</v>
      </c>
      <c r="J78" s="57" t="s">
        <v>49</v>
      </c>
      <c r="K78" s="57" t="s">
        <v>49</v>
      </c>
      <c r="L78" s="57" t="s">
        <v>49</v>
      </c>
      <c r="M78" s="57" t="s">
        <v>49</v>
      </c>
      <c r="N78" s="57" t="s">
        <v>49</v>
      </c>
      <c r="O78" s="57" t="s">
        <v>49</v>
      </c>
      <c r="P78" s="57" t="s">
        <v>49</v>
      </c>
      <c r="Q78" s="63"/>
      <c r="R78" s="52"/>
      <c r="S78" s="52"/>
      <c r="T78" s="52"/>
    </row>
    <row r="79" spans="1:20" ht="293.25" x14ac:dyDescent="0.25">
      <c r="A79" s="61" t="s">
        <v>158</v>
      </c>
      <c r="B79" s="53" t="s">
        <v>157</v>
      </c>
      <c r="C79" s="53"/>
      <c r="D79" s="53" t="s">
        <v>154</v>
      </c>
      <c r="E79" s="59">
        <v>43474</v>
      </c>
      <c r="F79" s="59">
        <v>43830</v>
      </c>
      <c r="G79" s="59">
        <v>43474</v>
      </c>
      <c r="H79" s="58" t="s">
        <v>49</v>
      </c>
      <c r="I79" s="57">
        <v>6045.3</v>
      </c>
      <c r="J79" s="57">
        <v>6045.3</v>
      </c>
      <c r="K79" s="57">
        <v>7748.2</v>
      </c>
      <c r="L79" s="57">
        <v>7748.2</v>
      </c>
      <c r="M79" s="57">
        <v>4530.8</v>
      </c>
      <c r="N79" s="57">
        <v>7679.6</v>
      </c>
      <c r="O79" s="57">
        <v>19790.7</v>
      </c>
      <c r="P79" s="57">
        <v>0</v>
      </c>
      <c r="Q79" s="63" t="s">
        <v>156</v>
      </c>
      <c r="R79" s="52"/>
      <c r="S79" s="52"/>
      <c r="T79" s="52"/>
    </row>
    <row r="80" spans="1:20" ht="293.25" x14ac:dyDescent="0.25">
      <c r="A80" s="61"/>
      <c r="B80" s="53" t="s">
        <v>155</v>
      </c>
      <c r="C80" s="53"/>
      <c r="D80" s="53" t="s">
        <v>154</v>
      </c>
      <c r="E80" s="59">
        <v>43474</v>
      </c>
      <c r="F80" s="59">
        <v>43830</v>
      </c>
      <c r="G80" s="59">
        <v>43474</v>
      </c>
      <c r="H80" s="58" t="s">
        <v>49</v>
      </c>
      <c r="I80" s="57" t="s">
        <v>49</v>
      </c>
      <c r="J80" s="57" t="s">
        <v>49</v>
      </c>
      <c r="K80" s="57" t="s">
        <v>49</v>
      </c>
      <c r="L80" s="57" t="s">
        <v>49</v>
      </c>
      <c r="M80" s="57" t="s">
        <v>49</v>
      </c>
      <c r="N80" s="57" t="s">
        <v>49</v>
      </c>
      <c r="O80" s="57" t="s">
        <v>49</v>
      </c>
      <c r="P80" s="57" t="s">
        <v>49</v>
      </c>
      <c r="Q80" s="73"/>
      <c r="R80" s="52"/>
      <c r="S80" s="52"/>
      <c r="T80" s="52"/>
    </row>
    <row r="81" spans="1:20" ht="127.5" x14ac:dyDescent="0.25">
      <c r="A81" s="61" t="s">
        <v>153</v>
      </c>
      <c r="B81" s="53" t="s">
        <v>152</v>
      </c>
      <c r="C81" s="53"/>
      <c r="D81" s="53" t="s">
        <v>151</v>
      </c>
      <c r="E81" s="59">
        <v>43474</v>
      </c>
      <c r="F81" s="59">
        <v>43553</v>
      </c>
      <c r="G81" s="59">
        <v>43474</v>
      </c>
      <c r="H81" s="58">
        <v>43553</v>
      </c>
      <c r="I81" s="57">
        <v>49.4</v>
      </c>
      <c r="J81" s="57">
        <v>49.4</v>
      </c>
      <c r="K81" s="57">
        <v>0</v>
      </c>
      <c r="L81" s="57">
        <v>0</v>
      </c>
      <c r="M81" s="57">
        <v>0</v>
      </c>
      <c r="N81" s="57">
        <v>0</v>
      </c>
      <c r="O81" s="57">
        <v>0</v>
      </c>
      <c r="P81" s="57">
        <v>0</v>
      </c>
      <c r="Q81" s="72" t="s">
        <v>64</v>
      </c>
      <c r="R81" s="52"/>
      <c r="S81" s="52"/>
      <c r="T81" s="52"/>
    </row>
    <row r="82" spans="1:20" s="56" customFormat="1" ht="127.5" x14ac:dyDescent="0.25">
      <c r="A82" s="61"/>
      <c r="B82" s="53" t="s">
        <v>150</v>
      </c>
      <c r="C82" s="53"/>
      <c r="D82" s="53" t="s">
        <v>149</v>
      </c>
      <c r="E82" s="59" t="s">
        <v>126</v>
      </c>
      <c r="F82" s="59">
        <v>43553</v>
      </c>
      <c r="G82" s="59" t="s">
        <v>126</v>
      </c>
      <c r="H82" s="59">
        <v>43553</v>
      </c>
      <c r="I82" s="57" t="s">
        <v>49</v>
      </c>
      <c r="J82" s="57" t="s">
        <v>49</v>
      </c>
      <c r="K82" s="57" t="s">
        <v>49</v>
      </c>
      <c r="L82" s="57" t="s">
        <v>49</v>
      </c>
      <c r="M82" s="57" t="s">
        <v>49</v>
      </c>
      <c r="N82" s="57" t="s">
        <v>49</v>
      </c>
      <c r="O82" s="57" t="s">
        <v>49</v>
      </c>
      <c r="P82" s="57" t="s">
        <v>49</v>
      </c>
      <c r="Q82" s="53"/>
      <c r="R82" s="52"/>
      <c r="S82" s="52"/>
      <c r="T82" s="52"/>
    </row>
    <row r="83" spans="1:20" x14ac:dyDescent="0.25">
      <c r="A83" s="67" t="s">
        <v>15</v>
      </c>
      <c r="B83" s="222" t="s">
        <v>148</v>
      </c>
      <c r="C83" s="222"/>
      <c r="D83" s="222"/>
      <c r="E83" s="59"/>
      <c r="F83" s="59"/>
      <c r="G83" s="53"/>
      <c r="H83" s="53"/>
      <c r="I83" s="54">
        <f t="shared" ref="I83:P83" si="3">I84+I86+I88+I90+I92+I94+I96+I98+I102+I100</f>
        <v>311.10000000000002</v>
      </c>
      <c r="J83" s="54">
        <f t="shared" si="3"/>
        <v>311.06799999999998</v>
      </c>
      <c r="K83" s="54">
        <f t="shared" si="3"/>
        <v>2503.1</v>
      </c>
      <c r="L83" s="54">
        <f t="shared" si="3"/>
        <v>2503.1</v>
      </c>
      <c r="M83" s="54">
        <f t="shared" si="3"/>
        <v>1610.9</v>
      </c>
      <c r="N83" s="54">
        <f t="shared" si="3"/>
        <v>557.69999999999993</v>
      </c>
      <c r="O83" s="54">
        <f t="shared" si="3"/>
        <v>3270</v>
      </c>
      <c r="P83" s="54">
        <f t="shared" si="3"/>
        <v>0</v>
      </c>
      <c r="Q83" s="53"/>
      <c r="R83" s="52"/>
      <c r="S83" s="52"/>
      <c r="T83" s="52"/>
    </row>
    <row r="84" spans="1:20" ht="153" x14ac:dyDescent="0.25">
      <c r="A84" s="61" t="s">
        <v>147</v>
      </c>
      <c r="B84" s="64" t="s">
        <v>146</v>
      </c>
      <c r="C84" s="53"/>
      <c r="D84" s="53" t="s">
        <v>143</v>
      </c>
      <c r="E84" s="59" t="s">
        <v>83</v>
      </c>
      <c r="F84" s="59">
        <v>43738</v>
      </c>
      <c r="G84" s="59" t="s">
        <v>83</v>
      </c>
      <c r="H84" s="58" t="s">
        <v>49</v>
      </c>
      <c r="I84" s="57">
        <v>0</v>
      </c>
      <c r="J84" s="57">
        <v>0</v>
      </c>
      <c r="K84" s="57">
        <v>1285</v>
      </c>
      <c r="L84" s="57">
        <v>1285</v>
      </c>
      <c r="M84" s="57">
        <v>875.1</v>
      </c>
      <c r="N84" s="57">
        <v>0</v>
      </c>
      <c r="O84" s="57">
        <v>0</v>
      </c>
      <c r="P84" s="57">
        <v>0</v>
      </c>
      <c r="Q84" s="53" t="s">
        <v>145</v>
      </c>
      <c r="R84" s="52"/>
      <c r="S84" s="71"/>
      <c r="T84" s="52"/>
    </row>
    <row r="85" spans="1:20" ht="140.25" x14ac:dyDescent="0.25">
      <c r="A85" s="61"/>
      <c r="B85" s="64" t="s">
        <v>144</v>
      </c>
      <c r="C85" s="53"/>
      <c r="D85" s="53" t="s">
        <v>143</v>
      </c>
      <c r="E85" s="59">
        <v>43556</v>
      </c>
      <c r="F85" s="59">
        <v>43738</v>
      </c>
      <c r="G85" s="59">
        <v>43556</v>
      </c>
      <c r="H85" s="58" t="s">
        <v>49</v>
      </c>
      <c r="I85" s="57" t="s">
        <v>49</v>
      </c>
      <c r="J85" s="57" t="s">
        <v>49</v>
      </c>
      <c r="K85" s="57" t="s">
        <v>49</v>
      </c>
      <c r="L85" s="57" t="s">
        <v>49</v>
      </c>
      <c r="M85" s="57" t="s">
        <v>49</v>
      </c>
      <c r="N85" s="57" t="s">
        <v>49</v>
      </c>
      <c r="O85" s="57" t="s">
        <v>49</v>
      </c>
      <c r="P85" s="57" t="s">
        <v>49</v>
      </c>
      <c r="Q85" s="53"/>
      <c r="R85" s="52"/>
      <c r="S85" s="52"/>
      <c r="T85" s="52"/>
    </row>
    <row r="86" spans="1:20" ht="140.25" x14ac:dyDescent="0.25">
      <c r="A86" s="61" t="s">
        <v>142</v>
      </c>
      <c r="B86" s="53" t="s">
        <v>141</v>
      </c>
      <c r="C86" s="53"/>
      <c r="D86" s="53" t="s">
        <v>138</v>
      </c>
      <c r="E86" s="59">
        <v>43770</v>
      </c>
      <c r="F86" s="59">
        <v>43830</v>
      </c>
      <c r="G86" s="58" t="s">
        <v>49</v>
      </c>
      <c r="H86" s="58" t="s">
        <v>49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7">
        <v>0</v>
      </c>
      <c r="O86" s="57">
        <v>1400</v>
      </c>
      <c r="P86" s="57">
        <v>0</v>
      </c>
      <c r="Q86" s="53" t="s">
        <v>140</v>
      </c>
      <c r="R86" s="52"/>
      <c r="S86" s="52"/>
      <c r="T86" s="52"/>
    </row>
    <row r="87" spans="1:20" ht="140.25" x14ac:dyDescent="0.25">
      <c r="A87" s="61"/>
      <c r="B87" s="53" t="s">
        <v>139</v>
      </c>
      <c r="C87" s="53"/>
      <c r="D87" s="53" t="s">
        <v>138</v>
      </c>
      <c r="E87" s="59">
        <v>43770</v>
      </c>
      <c r="F87" s="59">
        <v>43830</v>
      </c>
      <c r="G87" s="58" t="s">
        <v>49</v>
      </c>
      <c r="H87" s="58" t="s">
        <v>49</v>
      </c>
      <c r="I87" s="57" t="s">
        <v>49</v>
      </c>
      <c r="J87" s="57" t="s">
        <v>49</v>
      </c>
      <c r="K87" s="57" t="s">
        <v>49</v>
      </c>
      <c r="L87" s="57" t="s">
        <v>49</v>
      </c>
      <c r="M87" s="57" t="s">
        <v>49</v>
      </c>
      <c r="N87" s="57" t="s">
        <v>49</v>
      </c>
      <c r="O87" s="57" t="s">
        <v>49</v>
      </c>
      <c r="P87" s="57" t="s">
        <v>49</v>
      </c>
      <c r="Q87" s="53"/>
      <c r="R87" s="52"/>
      <c r="S87" s="52"/>
      <c r="T87" s="52"/>
    </row>
    <row r="88" spans="1:20" ht="153" x14ac:dyDescent="0.25">
      <c r="A88" s="61" t="s">
        <v>137</v>
      </c>
      <c r="B88" s="53" t="s">
        <v>136</v>
      </c>
      <c r="C88" s="53"/>
      <c r="D88" s="53" t="s">
        <v>80</v>
      </c>
      <c r="E88" s="59" t="s">
        <v>135</v>
      </c>
      <c r="F88" s="59">
        <v>43769</v>
      </c>
      <c r="G88" s="59">
        <v>43556</v>
      </c>
      <c r="H88" s="58" t="s">
        <v>49</v>
      </c>
      <c r="I88" s="57">
        <v>0</v>
      </c>
      <c r="J88" s="57">
        <v>0</v>
      </c>
      <c r="K88" s="57">
        <v>1118.0999999999999</v>
      </c>
      <c r="L88" s="57">
        <v>1118.0999999999999</v>
      </c>
      <c r="M88" s="57">
        <v>622.20000000000005</v>
      </c>
      <c r="N88" s="57">
        <v>444.2</v>
      </c>
      <c r="O88" s="57">
        <v>1643.8</v>
      </c>
      <c r="P88" s="57">
        <v>0</v>
      </c>
      <c r="Q88" s="53" t="s">
        <v>134</v>
      </c>
      <c r="R88" s="52"/>
      <c r="S88" s="70"/>
      <c r="T88" s="52"/>
    </row>
    <row r="89" spans="1:20" ht="153" x14ac:dyDescent="0.25">
      <c r="A89" s="61"/>
      <c r="B89" s="53" t="s">
        <v>133</v>
      </c>
      <c r="C89" s="53"/>
      <c r="D89" s="53" t="s">
        <v>80</v>
      </c>
      <c r="E89" s="59">
        <v>43556</v>
      </c>
      <c r="F89" s="59">
        <v>43769</v>
      </c>
      <c r="G89" s="59">
        <v>43556</v>
      </c>
      <c r="H89" s="58" t="s">
        <v>49</v>
      </c>
      <c r="I89" s="57" t="s">
        <v>49</v>
      </c>
      <c r="J89" s="57" t="s">
        <v>49</v>
      </c>
      <c r="K89" s="57" t="s">
        <v>49</v>
      </c>
      <c r="L89" s="57" t="s">
        <v>49</v>
      </c>
      <c r="M89" s="57" t="s">
        <v>49</v>
      </c>
      <c r="N89" s="57" t="s">
        <v>49</v>
      </c>
      <c r="O89" s="57" t="s">
        <v>49</v>
      </c>
      <c r="P89" s="57" t="s">
        <v>49</v>
      </c>
      <c r="Q89" s="53"/>
      <c r="R89" s="52"/>
      <c r="S89" s="52"/>
      <c r="T89" s="52"/>
    </row>
    <row r="90" spans="1:20" s="56" customFormat="1" ht="127.5" x14ac:dyDescent="0.25">
      <c r="A90" s="61" t="s">
        <v>132</v>
      </c>
      <c r="B90" s="53" t="s">
        <v>131</v>
      </c>
      <c r="C90" s="53"/>
      <c r="D90" s="53" t="s">
        <v>119</v>
      </c>
      <c r="E90" s="59">
        <v>43474</v>
      </c>
      <c r="F90" s="59">
        <v>43465</v>
      </c>
      <c r="G90" s="59">
        <v>43474</v>
      </c>
      <c r="H90" s="69" t="s">
        <v>49</v>
      </c>
      <c r="I90" s="57">
        <v>9.5</v>
      </c>
      <c r="J90" s="57">
        <v>9.468</v>
      </c>
      <c r="K90" s="57">
        <v>0</v>
      </c>
      <c r="L90" s="57">
        <v>0</v>
      </c>
      <c r="M90" s="57">
        <v>77.8</v>
      </c>
      <c r="N90" s="57">
        <v>77.7</v>
      </c>
      <c r="O90" s="57">
        <v>159.5</v>
      </c>
      <c r="P90" s="57">
        <v>0</v>
      </c>
      <c r="Q90" s="53" t="s">
        <v>130</v>
      </c>
      <c r="R90" s="52"/>
      <c r="S90" s="52"/>
      <c r="T90" s="52"/>
    </row>
    <row r="91" spans="1:20" s="56" customFormat="1" ht="127.5" x14ac:dyDescent="0.25">
      <c r="A91" s="61"/>
      <c r="B91" s="53" t="s">
        <v>129</v>
      </c>
      <c r="C91" s="53"/>
      <c r="D91" s="53" t="s">
        <v>119</v>
      </c>
      <c r="E91" s="59">
        <v>43474</v>
      </c>
      <c r="F91" s="59">
        <v>43830</v>
      </c>
      <c r="G91" s="59">
        <v>43474</v>
      </c>
      <c r="H91" s="69" t="s">
        <v>49</v>
      </c>
      <c r="I91" s="57" t="s">
        <v>49</v>
      </c>
      <c r="J91" s="57" t="s">
        <v>49</v>
      </c>
      <c r="K91" s="57" t="s">
        <v>49</v>
      </c>
      <c r="L91" s="57" t="s">
        <v>49</v>
      </c>
      <c r="M91" s="57" t="s">
        <v>49</v>
      </c>
      <c r="N91" s="57" t="s">
        <v>49</v>
      </c>
      <c r="O91" s="57" t="s">
        <v>49</v>
      </c>
      <c r="P91" s="57" t="s">
        <v>49</v>
      </c>
      <c r="Q91" s="53"/>
      <c r="R91" s="52"/>
      <c r="S91" s="52"/>
      <c r="T91" s="52"/>
    </row>
    <row r="92" spans="1:20" s="56" customFormat="1" ht="114.75" x14ac:dyDescent="0.25">
      <c r="A92" s="61" t="s">
        <v>128</v>
      </c>
      <c r="B92" s="53" t="s">
        <v>127</v>
      </c>
      <c r="C92" s="53"/>
      <c r="D92" s="53" t="s">
        <v>124</v>
      </c>
      <c r="E92" s="59" t="s">
        <v>126</v>
      </c>
      <c r="F92" s="59">
        <v>43553</v>
      </c>
      <c r="G92" s="59" t="s">
        <v>126</v>
      </c>
      <c r="H92" s="59">
        <v>43553</v>
      </c>
      <c r="I92" s="57">
        <v>132.5</v>
      </c>
      <c r="J92" s="57">
        <v>132.5</v>
      </c>
      <c r="K92" s="57">
        <v>0</v>
      </c>
      <c r="L92" s="57">
        <v>0</v>
      </c>
      <c r="M92" s="57">
        <v>0</v>
      </c>
      <c r="N92" s="57">
        <v>0</v>
      </c>
      <c r="O92" s="57">
        <v>0</v>
      </c>
      <c r="P92" s="57">
        <v>0</v>
      </c>
      <c r="Q92" s="53" t="s">
        <v>64</v>
      </c>
      <c r="R92" s="52"/>
      <c r="S92" s="52"/>
      <c r="T92" s="52"/>
    </row>
    <row r="93" spans="1:20" s="56" customFormat="1" ht="114.75" x14ac:dyDescent="0.25">
      <c r="A93" s="61"/>
      <c r="B93" s="53" t="s">
        <v>125</v>
      </c>
      <c r="C93" s="53"/>
      <c r="D93" s="53" t="s">
        <v>124</v>
      </c>
      <c r="E93" s="59">
        <v>43474</v>
      </c>
      <c r="F93" s="59">
        <v>43553</v>
      </c>
      <c r="G93" s="59">
        <v>43474</v>
      </c>
      <c r="H93" s="59">
        <v>43553</v>
      </c>
      <c r="I93" s="57" t="s">
        <v>49</v>
      </c>
      <c r="J93" s="57" t="s">
        <v>49</v>
      </c>
      <c r="K93" s="57" t="s">
        <v>49</v>
      </c>
      <c r="L93" s="57" t="s">
        <v>49</v>
      </c>
      <c r="M93" s="57" t="s">
        <v>49</v>
      </c>
      <c r="N93" s="57" t="s">
        <v>49</v>
      </c>
      <c r="O93" s="57" t="s">
        <v>49</v>
      </c>
      <c r="P93" s="57" t="s">
        <v>49</v>
      </c>
      <c r="Q93" s="53"/>
      <c r="R93" s="52"/>
      <c r="S93" s="52"/>
      <c r="T93" s="52"/>
    </row>
    <row r="94" spans="1:20" s="56" customFormat="1" ht="127.5" x14ac:dyDescent="0.25">
      <c r="A94" s="61" t="s">
        <v>123</v>
      </c>
      <c r="B94" s="53" t="s">
        <v>122</v>
      </c>
      <c r="C94" s="53"/>
      <c r="D94" s="53" t="s">
        <v>121</v>
      </c>
      <c r="E94" s="59">
        <v>43474</v>
      </c>
      <c r="F94" s="59">
        <v>43553</v>
      </c>
      <c r="G94" s="59">
        <v>43474</v>
      </c>
      <c r="H94" s="59">
        <v>43553</v>
      </c>
      <c r="I94" s="57">
        <v>66.7</v>
      </c>
      <c r="J94" s="57">
        <v>66.7</v>
      </c>
      <c r="K94" s="57">
        <v>0</v>
      </c>
      <c r="L94" s="57">
        <v>0</v>
      </c>
      <c r="M94" s="57">
        <v>0</v>
      </c>
      <c r="N94" s="57">
        <v>0</v>
      </c>
      <c r="O94" s="57">
        <v>0</v>
      </c>
      <c r="P94" s="57">
        <v>0</v>
      </c>
      <c r="Q94" s="63" t="s">
        <v>64</v>
      </c>
      <c r="R94" s="52"/>
      <c r="S94" s="52"/>
      <c r="T94" s="52"/>
    </row>
    <row r="95" spans="1:20" s="56" customFormat="1" ht="127.5" x14ac:dyDescent="0.25">
      <c r="A95" s="61"/>
      <c r="B95" s="53" t="s">
        <v>120</v>
      </c>
      <c r="C95" s="53"/>
      <c r="D95" s="53" t="s">
        <v>119</v>
      </c>
      <c r="E95" s="59">
        <v>43474</v>
      </c>
      <c r="F95" s="59">
        <v>43553</v>
      </c>
      <c r="G95" s="59">
        <v>43474</v>
      </c>
      <c r="H95" s="59">
        <v>43553</v>
      </c>
      <c r="I95" s="57" t="s">
        <v>49</v>
      </c>
      <c r="J95" s="57" t="s">
        <v>49</v>
      </c>
      <c r="K95" s="57" t="s">
        <v>49</v>
      </c>
      <c r="L95" s="57" t="s">
        <v>49</v>
      </c>
      <c r="M95" s="57" t="s">
        <v>49</v>
      </c>
      <c r="N95" s="57" t="s">
        <v>49</v>
      </c>
      <c r="O95" s="57" t="s">
        <v>49</v>
      </c>
      <c r="P95" s="57" t="s">
        <v>49</v>
      </c>
      <c r="Q95" s="63"/>
      <c r="R95" s="52"/>
      <c r="S95" s="52"/>
      <c r="T95" s="52"/>
    </row>
    <row r="96" spans="1:20" s="56" customFormat="1" ht="140.25" x14ac:dyDescent="0.25">
      <c r="A96" s="61" t="s">
        <v>118</v>
      </c>
      <c r="B96" s="53" t="s">
        <v>117</v>
      </c>
      <c r="C96" s="53"/>
      <c r="D96" s="53" t="s">
        <v>106</v>
      </c>
      <c r="E96" s="59">
        <v>43474</v>
      </c>
      <c r="F96" s="59">
        <v>43553</v>
      </c>
      <c r="G96" s="59">
        <v>43474</v>
      </c>
      <c r="H96" s="59">
        <v>43553</v>
      </c>
      <c r="I96" s="57">
        <v>102.4</v>
      </c>
      <c r="J96" s="57">
        <v>102.4</v>
      </c>
      <c r="K96" s="57">
        <v>0</v>
      </c>
      <c r="L96" s="57">
        <v>0</v>
      </c>
      <c r="M96" s="57">
        <v>0</v>
      </c>
      <c r="N96" s="57">
        <v>0</v>
      </c>
      <c r="O96" s="57">
        <v>0</v>
      </c>
      <c r="P96" s="57">
        <v>0</v>
      </c>
      <c r="Q96" s="63" t="s">
        <v>64</v>
      </c>
      <c r="R96" s="52"/>
      <c r="S96" s="52"/>
      <c r="T96" s="52"/>
    </row>
    <row r="97" spans="1:20" s="56" customFormat="1" ht="127.5" x14ac:dyDescent="0.25">
      <c r="A97" s="61"/>
      <c r="B97" s="53" t="s">
        <v>116</v>
      </c>
      <c r="C97" s="53"/>
      <c r="D97" s="53" t="s">
        <v>106</v>
      </c>
      <c r="E97" s="59">
        <v>43474</v>
      </c>
      <c r="F97" s="59">
        <v>43553</v>
      </c>
      <c r="G97" s="59">
        <v>43474</v>
      </c>
      <c r="H97" s="59">
        <v>43553</v>
      </c>
      <c r="I97" s="57" t="s">
        <v>49</v>
      </c>
      <c r="J97" s="57" t="s">
        <v>49</v>
      </c>
      <c r="K97" s="57" t="s">
        <v>49</v>
      </c>
      <c r="L97" s="57" t="s">
        <v>49</v>
      </c>
      <c r="M97" s="57" t="s">
        <v>49</v>
      </c>
      <c r="N97" s="57" t="s">
        <v>49</v>
      </c>
      <c r="O97" s="57" t="s">
        <v>49</v>
      </c>
      <c r="P97" s="57" t="s">
        <v>49</v>
      </c>
      <c r="Q97" s="63"/>
      <c r="R97" s="52"/>
      <c r="S97" s="52"/>
      <c r="T97" s="52"/>
    </row>
    <row r="98" spans="1:20" ht="140.25" x14ac:dyDescent="0.25">
      <c r="A98" s="61" t="s">
        <v>115</v>
      </c>
      <c r="B98" s="53" t="s">
        <v>114</v>
      </c>
      <c r="C98" s="53"/>
      <c r="D98" s="53" t="s">
        <v>112</v>
      </c>
      <c r="E98" s="59">
        <v>43556</v>
      </c>
      <c r="F98" s="59">
        <v>43644</v>
      </c>
      <c r="G98" s="59">
        <v>43556</v>
      </c>
      <c r="H98" s="59">
        <v>43644</v>
      </c>
      <c r="I98" s="57">
        <v>0</v>
      </c>
      <c r="J98" s="57">
        <v>0</v>
      </c>
      <c r="K98" s="57">
        <v>100</v>
      </c>
      <c r="L98" s="57">
        <v>100</v>
      </c>
      <c r="M98" s="57">
        <v>0</v>
      </c>
      <c r="N98" s="57">
        <v>0</v>
      </c>
      <c r="O98" s="57">
        <v>0</v>
      </c>
      <c r="P98" s="57">
        <v>0</v>
      </c>
      <c r="Q98" s="53" t="s">
        <v>64</v>
      </c>
      <c r="R98" s="52"/>
      <c r="S98" s="52"/>
      <c r="T98" s="52"/>
    </row>
    <row r="99" spans="1:20" ht="140.25" x14ac:dyDescent="0.25">
      <c r="A99" s="61"/>
      <c r="B99" s="53" t="s">
        <v>113</v>
      </c>
      <c r="C99" s="53"/>
      <c r="D99" s="53" t="s">
        <v>112</v>
      </c>
      <c r="E99" s="59">
        <v>43556</v>
      </c>
      <c r="F99" s="59">
        <v>43644</v>
      </c>
      <c r="G99" s="59">
        <v>43556</v>
      </c>
      <c r="H99" s="59">
        <v>43644</v>
      </c>
      <c r="I99" s="57" t="s">
        <v>49</v>
      </c>
      <c r="J99" s="57" t="s">
        <v>49</v>
      </c>
      <c r="K99" s="57" t="s">
        <v>49</v>
      </c>
      <c r="L99" s="57" t="s">
        <v>49</v>
      </c>
      <c r="M99" s="57" t="s">
        <v>49</v>
      </c>
      <c r="N99" s="57" t="s">
        <v>49</v>
      </c>
      <c r="O99" s="57" t="s">
        <v>49</v>
      </c>
      <c r="P99" s="57" t="s">
        <v>49</v>
      </c>
      <c r="Q99" s="53"/>
      <c r="R99" s="52"/>
      <c r="S99" s="52"/>
      <c r="T99" s="52"/>
    </row>
    <row r="100" spans="1:20" ht="127.5" x14ac:dyDescent="0.25">
      <c r="A100" s="61" t="s">
        <v>111</v>
      </c>
      <c r="B100" s="53" t="s">
        <v>110</v>
      </c>
      <c r="C100" s="53"/>
      <c r="D100" s="53" t="s">
        <v>106</v>
      </c>
      <c r="E100" s="59" t="s">
        <v>109</v>
      </c>
      <c r="F100" s="59">
        <v>43830</v>
      </c>
      <c r="G100" s="58" t="s">
        <v>49</v>
      </c>
      <c r="H100" s="58" t="s">
        <v>49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7">
        <v>0</v>
      </c>
      <c r="O100" s="57">
        <v>66.7</v>
      </c>
      <c r="P100" s="57">
        <v>0</v>
      </c>
      <c r="Q100" s="53" t="s">
        <v>108</v>
      </c>
      <c r="R100" s="52"/>
      <c r="S100" s="52"/>
      <c r="T100" s="52"/>
    </row>
    <row r="101" spans="1:20" ht="127.5" x14ac:dyDescent="0.25">
      <c r="A101" s="61"/>
      <c r="B101" s="53" t="s">
        <v>107</v>
      </c>
      <c r="C101" s="53"/>
      <c r="D101" s="53" t="s">
        <v>106</v>
      </c>
      <c r="E101" s="59">
        <v>43739</v>
      </c>
      <c r="F101" s="59">
        <v>43830</v>
      </c>
      <c r="G101" s="58" t="s">
        <v>49</v>
      </c>
      <c r="H101" s="58" t="s">
        <v>49</v>
      </c>
      <c r="I101" s="57" t="s">
        <v>49</v>
      </c>
      <c r="J101" s="57" t="s">
        <v>49</v>
      </c>
      <c r="K101" s="57" t="s">
        <v>49</v>
      </c>
      <c r="L101" s="57" t="s">
        <v>49</v>
      </c>
      <c r="M101" s="57" t="s">
        <v>49</v>
      </c>
      <c r="N101" s="57" t="s">
        <v>49</v>
      </c>
      <c r="O101" s="57" t="s">
        <v>49</v>
      </c>
      <c r="P101" s="57" t="s">
        <v>49</v>
      </c>
      <c r="Q101" s="53"/>
      <c r="R101" s="52"/>
      <c r="S101" s="52"/>
      <c r="T101" s="52"/>
    </row>
    <row r="102" spans="1:20" ht="153" x14ac:dyDescent="0.25">
      <c r="A102" s="61" t="s">
        <v>105</v>
      </c>
      <c r="B102" s="53" t="s">
        <v>104</v>
      </c>
      <c r="C102" s="53"/>
      <c r="D102" s="53" t="s">
        <v>101</v>
      </c>
      <c r="E102" s="68">
        <v>43647</v>
      </c>
      <c r="F102" s="68">
        <v>43738</v>
      </c>
      <c r="G102" s="68">
        <v>43647</v>
      </c>
      <c r="H102" s="69">
        <v>43738</v>
      </c>
      <c r="I102" s="57">
        <v>0</v>
      </c>
      <c r="J102" s="57">
        <v>0</v>
      </c>
      <c r="K102" s="57">
        <v>0</v>
      </c>
      <c r="L102" s="57">
        <v>0</v>
      </c>
      <c r="M102" s="57">
        <v>35.799999999999997</v>
      </c>
      <c r="N102" s="57">
        <v>35.799999999999997</v>
      </c>
      <c r="O102" s="57">
        <v>0</v>
      </c>
      <c r="P102" s="57">
        <v>0</v>
      </c>
      <c r="Q102" s="53" t="s">
        <v>103</v>
      </c>
      <c r="R102" s="52"/>
      <c r="S102" s="52"/>
      <c r="T102" s="52"/>
    </row>
    <row r="103" spans="1:20" ht="153" x14ac:dyDescent="0.25">
      <c r="A103" s="61"/>
      <c r="B103" s="53" t="s">
        <v>102</v>
      </c>
      <c r="C103" s="53"/>
      <c r="D103" s="53" t="s">
        <v>101</v>
      </c>
      <c r="E103" s="68">
        <v>43647</v>
      </c>
      <c r="F103" s="68">
        <v>43738</v>
      </c>
      <c r="G103" s="68">
        <v>43647</v>
      </c>
      <c r="H103" s="69">
        <v>43738</v>
      </c>
      <c r="I103" s="57" t="s">
        <v>49</v>
      </c>
      <c r="J103" s="57" t="s">
        <v>49</v>
      </c>
      <c r="K103" s="57" t="s">
        <v>49</v>
      </c>
      <c r="L103" s="57" t="s">
        <v>49</v>
      </c>
      <c r="M103" s="57" t="s">
        <v>49</v>
      </c>
      <c r="N103" s="57" t="s">
        <v>49</v>
      </c>
      <c r="O103" s="57" t="s">
        <v>49</v>
      </c>
      <c r="P103" s="57" t="s">
        <v>49</v>
      </c>
      <c r="Q103" s="53"/>
      <c r="R103" s="52"/>
      <c r="S103" s="52"/>
      <c r="T103" s="52"/>
    </row>
    <row r="104" spans="1:20" s="56" customFormat="1" ht="293.25" x14ac:dyDescent="0.25">
      <c r="A104" s="61"/>
      <c r="B104" s="64" t="s">
        <v>100</v>
      </c>
      <c r="C104" s="53"/>
      <c r="D104" s="53" t="s">
        <v>99</v>
      </c>
      <c r="E104" s="68" t="s">
        <v>98</v>
      </c>
      <c r="F104" s="68">
        <v>43553</v>
      </c>
      <c r="G104" s="68" t="s">
        <v>98</v>
      </c>
      <c r="H104" s="68">
        <v>43553</v>
      </c>
      <c r="I104" s="57" t="s">
        <v>49</v>
      </c>
      <c r="J104" s="57" t="s">
        <v>49</v>
      </c>
      <c r="K104" s="57" t="s">
        <v>49</v>
      </c>
      <c r="L104" s="57" t="s">
        <v>49</v>
      </c>
      <c r="M104" s="57" t="s">
        <v>49</v>
      </c>
      <c r="N104" s="57" t="s">
        <v>49</v>
      </c>
      <c r="O104" s="57" t="s">
        <v>49</v>
      </c>
      <c r="P104" s="57" t="s">
        <v>49</v>
      </c>
      <c r="Q104" s="53" t="s">
        <v>97</v>
      </c>
      <c r="R104" s="52"/>
      <c r="S104" s="52"/>
      <c r="T104" s="52"/>
    </row>
    <row r="105" spans="1:20" x14ac:dyDescent="0.25">
      <c r="A105" s="67" t="s">
        <v>96</v>
      </c>
      <c r="B105" s="222" t="s">
        <v>95</v>
      </c>
      <c r="C105" s="222"/>
      <c r="D105" s="222"/>
      <c r="E105" s="59"/>
      <c r="F105" s="59"/>
      <c r="G105" s="53"/>
      <c r="H105" s="53"/>
      <c r="I105" s="54">
        <f>SUM(I106:I118)</f>
        <v>22722.1</v>
      </c>
      <c r="J105" s="54">
        <f>SUM(J106:J118)</f>
        <v>22722.1</v>
      </c>
      <c r="K105" s="54">
        <f>SUM(K106:K118)</f>
        <v>189804.30000000002</v>
      </c>
      <c r="L105" s="54">
        <f>SUM(L106:L118)</f>
        <v>189804.30000000002</v>
      </c>
      <c r="M105" s="54">
        <f>SUM(M106:M118)</f>
        <v>484862.00000000006</v>
      </c>
      <c r="N105" s="54">
        <f>N106+N108+N109+N111+N112+N113+N114+N115+N116+N117</f>
        <v>674270.39999999991</v>
      </c>
      <c r="O105" s="54">
        <f>SUM(O106:O118)</f>
        <v>350204.19999999995</v>
      </c>
      <c r="P105" s="54">
        <f>SUM(P106:P118)</f>
        <v>0</v>
      </c>
      <c r="Q105" s="53"/>
      <c r="R105" s="52"/>
      <c r="S105" s="52"/>
      <c r="T105" s="52"/>
    </row>
    <row r="106" spans="1:20" ht="178.5" x14ac:dyDescent="0.25">
      <c r="A106" s="61" t="s">
        <v>94</v>
      </c>
      <c r="B106" s="53" t="s">
        <v>93</v>
      </c>
      <c r="C106" s="53"/>
      <c r="D106" s="53" t="s">
        <v>90</v>
      </c>
      <c r="E106" s="59">
        <v>43474</v>
      </c>
      <c r="F106" s="59">
        <v>43738</v>
      </c>
      <c r="G106" s="59">
        <v>43474</v>
      </c>
      <c r="H106" s="58" t="s">
        <v>49</v>
      </c>
      <c r="I106" s="57">
        <v>22722.1</v>
      </c>
      <c r="J106" s="57">
        <v>22722.1</v>
      </c>
      <c r="K106" s="57">
        <v>1724</v>
      </c>
      <c r="L106" s="57">
        <v>1724</v>
      </c>
      <c r="M106" s="57">
        <v>9458.1</v>
      </c>
      <c r="N106" s="57">
        <v>9280.4</v>
      </c>
      <c r="O106" s="57">
        <v>0</v>
      </c>
      <c r="P106" s="57">
        <v>0</v>
      </c>
      <c r="Q106" s="64" t="s">
        <v>92</v>
      </c>
      <c r="R106" s="52"/>
      <c r="S106" s="52"/>
      <c r="T106" s="52"/>
    </row>
    <row r="107" spans="1:20" ht="178.5" x14ac:dyDescent="0.25">
      <c r="A107" s="61"/>
      <c r="B107" s="53" t="s">
        <v>91</v>
      </c>
      <c r="C107" s="53"/>
      <c r="D107" s="53" t="s">
        <v>90</v>
      </c>
      <c r="E107" s="59">
        <v>43474</v>
      </c>
      <c r="F107" s="59">
        <v>43738</v>
      </c>
      <c r="G107" s="59">
        <v>43474</v>
      </c>
      <c r="H107" s="58" t="s">
        <v>49</v>
      </c>
      <c r="I107" s="57" t="s">
        <v>49</v>
      </c>
      <c r="J107" s="57" t="s">
        <v>49</v>
      </c>
      <c r="K107" s="57" t="s">
        <v>49</v>
      </c>
      <c r="L107" s="57" t="s">
        <v>49</v>
      </c>
      <c r="M107" s="57" t="s">
        <v>49</v>
      </c>
      <c r="N107" s="57" t="s">
        <v>49</v>
      </c>
      <c r="O107" s="57" t="s">
        <v>49</v>
      </c>
      <c r="P107" s="57" t="s">
        <v>49</v>
      </c>
      <c r="Q107" s="64"/>
      <c r="R107" s="52"/>
      <c r="S107" s="52"/>
      <c r="T107" s="52"/>
    </row>
    <row r="108" spans="1:20" ht="409.5" x14ac:dyDescent="0.25">
      <c r="A108" s="66" t="s">
        <v>89</v>
      </c>
      <c r="B108" s="60" t="s">
        <v>88</v>
      </c>
      <c r="C108" s="53"/>
      <c r="D108" s="53" t="s">
        <v>87</v>
      </c>
      <c r="E108" s="59">
        <v>43556</v>
      </c>
      <c r="F108" s="59">
        <v>43830</v>
      </c>
      <c r="G108" s="59">
        <v>43556</v>
      </c>
      <c r="H108" s="58" t="s">
        <v>49</v>
      </c>
      <c r="I108" s="57">
        <v>0</v>
      </c>
      <c r="J108" s="57">
        <v>0</v>
      </c>
      <c r="K108" s="57">
        <v>105488.4</v>
      </c>
      <c r="L108" s="57">
        <v>105488.4</v>
      </c>
      <c r="M108" s="57">
        <v>367486.5</v>
      </c>
      <c r="N108" s="57">
        <v>561679.6</v>
      </c>
      <c r="O108" s="57">
        <v>349328.1</v>
      </c>
      <c r="P108" s="57">
        <v>0</v>
      </c>
      <c r="Q108" s="63" t="s">
        <v>86</v>
      </c>
      <c r="R108" s="52"/>
      <c r="S108" s="52"/>
      <c r="T108" s="52"/>
    </row>
    <row r="109" spans="1:20" ht="153" x14ac:dyDescent="0.25">
      <c r="A109" s="65" t="s">
        <v>85</v>
      </c>
      <c r="B109" s="64" t="s">
        <v>84</v>
      </c>
      <c r="C109" s="53"/>
      <c r="D109" s="53" t="s">
        <v>80</v>
      </c>
      <c r="E109" s="59" t="s">
        <v>83</v>
      </c>
      <c r="F109" s="59">
        <v>43784</v>
      </c>
      <c r="G109" s="59" t="s">
        <v>83</v>
      </c>
      <c r="H109" s="58" t="s">
        <v>49</v>
      </c>
      <c r="I109" s="57">
        <v>0</v>
      </c>
      <c r="J109" s="57">
        <v>0</v>
      </c>
      <c r="K109" s="57">
        <v>549.29999999999995</v>
      </c>
      <c r="L109" s="57">
        <v>549.29999999999995</v>
      </c>
      <c r="M109" s="57">
        <v>4052.2</v>
      </c>
      <c r="N109" s="57">
        <v>3846.2</v>
      </c>
      <c r="O109" s="57">
        <v>400</v>
      </c>
      <c r="P109" s="57">
        <v>0</v>
      </c>
      <c r="Q109" s="53" t="s">
        <v>82</v>
      </c>
      <c r="R109" s="52"/>
      <c r="S109" s="52"/>
      <c r="T109" s="52"/>
    </row>
    <row r="110" spans="1:20" ht="153" x14ac:dyDescent="0.25">
      <c r="A110" s="65"/>
      <c r="B110" s="64" t="s">
        <v>81</v>
      </c>
      <c r="C110" s="53"/>
      <c r="D110" s="53" t="s">
        <v>80</v>
      </c>
      <c r="E110" s="59">
        <v>43556</v>
      </c>
      <c r="F110" s="59">
        <v>43784</v>
      </c>
      <c r="G110" s="59">
        <v>43556</v>
      </c>
      <c r="H110" s="58" t="s">
        <v>49</v>
      </c>
      <c r="I110" s="57" t="s">
        <v>49</v>
      </c>
      <c r="J110" s="57" t="s">
        <v>49</v>
      </c>
      <c r="K110" s="57" t="s">
        <v>49</v>
      </c>
      <c r="L110" s="57" t="s">
        <v>49</v>
      </c>
      <c r="M110" s="57" t="s">
        <v>49</v>
      </c>
      <c r="N110" s="57" t="s">
        <v>49</v>
      </c>
      <c r="O110" s="57" t="s">
        <v>49</v>
      </c>
      <c r="P110" s="57" t="s">
        <v>49</v>
      </c>
      <c r="Q110" s="53"/>
      <c r="R110" s="52"/>
      <c r="S110" s="52"/>
      <c r="T110" s="52"/>
    </row>
    <row r="111" spans="1:20" ht="178.5" x14ac:dyDescent="0.25">
      <c r="A111" s="65" t="s">
        <v>79</v>
      </c>
      <c r="B111" s="64" t="s">
        <v>78</v>
      </c>
      <c r="C111" s="53"/>
      <c r="D111" s="53" t="s">
        <v>77</v>
      </c>
      <c r="E111" s="59">
        <v>43586</v>
      </c>
      <c r="F111" s="59">
        <v>43644</v>
      </c>
      <c r="G111" s="59">
        <v>43586</v>
      </c>
      <c r="H111" s="59">
        <v>43626</v>
      </c>
      <c r="I111" s="57">
        <v>0</v>
      </c>
      <c r="J111" s="57">
        <v>0</v>
      </c>
      <c r="K111" s="57">
        <v>543.6</v>
      </c>
      <c r="L111" s="57">
        <v>543.6</v>
      </c>
      <c r="M111" s="57">
        <v>0</v>
      </c>
      <c r="N111" s="57">
        <v>0</v>
      </c>
      <c r="O111" s="57">
        <v>0</v>
      </c>
      <c r="P111" s="57">
        <v>0</v>
      </c>
      <c r="Q111" s="53" t="s">
        <v>64</v>
      </c>
      <c r="R111" s="52"/>
      <c r="S111" s="52"/>
      <c r="T111" s="52"/>
    </row>
    <row r="112" spans="1:20" ht="318.75" x14ac:dyDescent="0.25">
      <c r="A112" s="65" t="s">
        <v>76</v>
      </c>
      <c r="B112" s="64" t="s">
        <v>75</v>
      </c>
      <c r="C112" s="53"/>
      <c r="D112" s="53" t="s">
        <v>74</v>
      </c>
      <c r="E112" s="59">
        <v>43647</v>
      </c>
      <c r="F112" s="59">
        <v>43738</v>
      </c>
      <c r="G112" s="59">
        <v>43647</v>
      </c>
      <c r="H112" s="58" t="s">
        <v>49</v>
      </c>
      <c r="I112" s="57">
        <v>0</v>
      </c>
      <c r="J112" s="57">
        <v>0</v>
      </c>
      <c r="K112" s="57">
        <v>0</v>
      </c>
      <c r="L112" s="57">
        <v>0</v>
      </c>
      <c r="M112" s="57">
        <v>19323.7</v>
      </c>
      <c r="N112" s="57">
        <v>18518.2</v>
      </c>
      <c r="O112" s="57">
        <v>0</v>
      </c>
      <c r="P112" s="57">
        <v>0</v>
      </c>
      <c r="Q112" s="53" t="s">
        <v>73</v>
      </c>
      <c r="R112" s="52"/>
      <c r="S112" s="52"/>
      <c r="T112" s="52"/>
    </row>
    <row r="113" spans="1:22" ht="127.5" x14ac:dyDescent="0.25">
      <c r="A113" s="61" t="s">
        <v>72</v>
      </c>
      <c r="B113" s="53" t="s">
        <v>71</v>
      </c>
      <c r="C113" s="53"/>
      <c r="D113" s="53" t="s">
        <v>70</v>
      </c>
      <c r="E113" s="59">
        <v>43647</v>
      </c>
      <c r="F113" s="59">
        <v>43738</v>
      </c>
      <c r="G113" s="59">
        <v>43647</v>
      </c>
      <c r="H113" s="58" t="s">
        <v>49</v>
      </c>
      <c r="I113" s="57">
        <v>0</v>
      </c>
      <c r="J113" s="57">
        <v>0</v>
      </c>
      <c r="K113" s="57">
        <v>0</v>
      </c>
      <c r="L113" s="57">
        <v>0</v>
      </c>
      <c r="M113" s="57">
        <v>2030.4</v>
      </c>
      <c r="N113" s="57">
        <v>2013.8</v>
      </c>
      <c r="O113" s="57">
        <v>0</v>
      </c>
      <c r="P113" s="57">
        <v>0</v>
      </c>
      <c r="Q113" s="53" t="s">
        <v>69</v>
      </c>
      <c r="R113" s="52"/>
      <c r="S113" s="52"/>
      <c r="T113" s="52"/>
    </row>
    <row r="114" spans="1:22" ht="165.75" x14ac:dyDescent="0.25">
      <c r="A114" s="61" t="s">
        <v>68</v>
      </c>
      <c r="B114" s="53" t="s">
        <v>67</v>
      </c>
      <c r="C114" s="53"/>
      <c r="D114" s="53" t="s">
        <v>66</v>
      </c>
      <c r="E114" s="59" t="s">
        <v>65</v>
      </c>
      <c r="F114" s="59">
        <v>43738</v>
      </c>
      <c r="G114" s="59" t="s">
        <v>65</v>
      </c>
      <c r="H114" s="58" t="s">
        <v>49</v>
      </c>
      <c r="I114" s="57">
        <v>0</v>
      </c>
      <c r="J114" s="57">
        <v>0</v>
      </c>
      <c r="K114" s="57">
        <v>218.8</v>
      </c>
      <c r="L114" s="57">
        <v>218.8</v>
      </c>
      <c r="M114" s="57">
        <v>1267.4000000000001</v>
      </c>
      <c r="N114" s="57">
        <v>1267.4000000000001</v>
      </c>
      <c r="O114" s="57">
        <v>0</v>
      </c>
      <c r="P114" s="57">
        <v>0</v>
      </c>
      <c r="Q114" s="64" t="s">
        <v>64</v>
      </c>
      <c r="R114" s="52"/>
      <c r="S114" s="52"/>
      <c r="T114" s="52"/>
    </row>
    <row r="115" spans="1:22" ht="293.25" x14ac:dyDescent="0.25">
      <c r="A115" s="61" t="s">
        <v>63</v>
      </c>
      <c r="B115" s="53" t="s">
        <v>62</v>
      </c>
      <c r="C115" s="53"/>
      <c r="D115" s="53" t="s">
        <v>61</v>
      </c>
      <c r="E115" s="59">
        <v>43586</v>
      </c>
      <c r="F115" s="59">
        <v>43738</v>
      </c>
      <c r="G115" s="59">
        <v>43586</v>
      </c>
      <c r="H115" s="58" t="s">
        <v>49</v>
      </c>
      <c r="I115" s="57">
        <v>0</v>
      </c>
      <c r="J115" s="57">
        <v>0</v>
      </c>
      <c r="K115" s="57">
        <v>51154.3</v>
      </c>
      <c r="L115" s="57">
        <v>51154.3</v>
      </c>
      <c r="M115" s="57">
        <v>68845.7</v>
      </c>
      <c r="N115" s="57">
        <v>67290.7</v>
      </c>
      <c r="O115" s="57">
        <v>0</v>
      </c>
      <c r="P115" s="57">
        <v>0</v>
      </c>
      <c r="Q115" s="63" t="s">
        <v>60</v>
      </c>
      <c r="R115" s="52"/>
      <c r="S115" s="52"/>
      <c r="T115" s="52"/>
    </row>
    <row r="116" spans="1:22" ht="178.5" x14ac:dyDescent="0.25">
      <c r="A116" s="61" t="s">
        <v>59</v>
      </c>
      <c r="B116" s="53" t="s">
        <v>58</v>
      </c>
      <c r="C116" s="53"/>
      <c r="D116" s="53" t="s">
        <v>57</v>
      </c>
      <c r="E116" s="59">
        <v>43556</v>
      </c>
      <c r="F116" s="59">
        <v>43798</v>
      </c>
      <c r="G116" s="59">
        <v>43556</v>
      </c>
      <c r="H116" s="58" t="s">
        <v>49</v>
      </c>
      <c r="I116" s="57">
        <v>0</v>
      </c>
      <c r="J116" s="57">
        <v>0</v>
      </c>
      <c r="K116" s="57">
        <v>29234</v>
      </c>
      <c r="L116" s="57">
        <v>29234</v>
      </c>
      <c r="M116" s="57">
        <v>10289.9</v>
      </c>
      <c r="N116" s="57">
        <v>10289.9</v>
      </c>
      <c r="O116" s="57">
        <v>476.1</v>
      </c>
      <c r="P116" s="57">
        <v>0</v>
      </c>
      <c r="Q116" s="62" t="s">
        <v>56</v>
      </c>
      <c r="R116" s="52"/>
      <c r="S116" s="52"/>
      <c r="T116" s="52"/>
    </row>
    <row r="117" spans="1:22" ht="191.25" x14ac:dyDescent="0.25">
      <c r="A117" s="61" t="s">
        <v>55</v>
      </c>
      <c r="B117" s="53" t="s">
        <v>54</v>
      </c>
      <c r="C117" s="53"/>
      <c r="D117" s="53" t="s">
        <v>53</v>
      </c>
      <c r="E117" s="59">
        <v>43556</v>
      </c>
      <c r="F117" s="59">
        <v>43738</v>
      </c>
      <c r="G117" s="59">
        <v>43556</v>
      </c>
      <c r="H117" s="58" t="s">
        <v>49</v>
      </c>
      <c r="I117" s="57">
        <v>0</v>
      </c>
      <c r="J117" s="57">
        <v>0</v>
      </c>
      <c r="K117" s="57">
        <v>891.9</v>
      </c>
      <c r="L117" s="57">
        <v>891.9</v>
      </c>
      <c r="M117" s="57">
        <v>2108.1</v>
      </c>
      <c r="N117" s="57">
        <v>84.2</v>
      </c>
      <c r="O117" s="57">
        <v>0</v>
      </c>
      <c r="P117" s="57">
        <v>0</v>
      </c>
      <c r="Q117" s="62" t="s">
        <v>52</v>
      </c>
      <c r="R117" s="52"/>
      <c r="S117" s="52"/>
      <c r="T117" s="52"/>
    </row>
    <row r="118" spans="1:22" s="56" customFormat="1" ht="357" x14ac:dyDescent="0.25">
      <c r="A118" s="61"/>
      <c r="B118" s="60" t="s">
        <v>51</v>
      </c>
      <c r="C118" s="53"/>
      <c r="D118" s="53" t="s">
        <v>50</v>
      </c>
      <c r="E118" s="59">
        <v>43474</v>
      </c>
      <c r="F118" s="59">
        <v>43830</v>
      </c>
      <c r="G118" s="59">
        <v>43474</v>
      </c>
      <c r="H118" s="58" t="s">
        <v>49</v>
      </c>
      <c r="I118" s="57" t="s">
        <v>49</v>
      </c>
      <c r="J118" s="57" t="s">
        <v>49</v>
      </c>
      <c r="K118" s="57" t="s">
        <v>49</v>
      </c>
      <c r="L118" s="57" t="s">
        <v>49</v>
      </c>
      <c r="M118" s="57" t="s">
        <v>49</v>
      </c>
      <c r="N118" s="57" t="s">
        <v>49</v>
      </c>
      <c r="O118" s="57" t="s">
        <v>49</v>
      </c>
      <c r="P118" s="57" t="s">
        <v>49</v>
      </c>
      <c r="Q118" s="53"/>
      <c r="R118" s="52"/>
      <c r="S118" s="52"/>
      <c r="T118" s="52"/>
    </row>
    <row r="119" spans="1:22" x14ac:dyDescent="0.25">
      <c r="A119" s="221" t="s">
        <v>48</v>
      </c>
      <c r="B119" s="221"/>
      <c r="C119" s="221"/>
      <c r="D119" s="221"/>
      <c r="E119" s="221"/>
      <c r="F119" s="221"/>
      <c r="G119" s="221"/>
      <c r="H119" s="221"/>
      <c r="I119" s="54">
        <f t="shared" ref="I119:P119" si="4">I105+I83+I64+I45+I29+I16</f>
        <v>39386.199999999997</v>
      </c>
      <c r="J119" s="54">
        <f t="shared" si="4"/>
        <v>39386.167999999998</v>
      </c>
      <c r="K119" s="54">
        <f t="shared" si="4"/>
        <v>398253.10000000009</v>
      </c>
      <c r="L119" s="54">
        <f t="shared" si="4"/>
        <v>398253.10000000009</v>
      </c>
      <c r="M119" s="54">
        <f t="shared" si="4"/>
        <v>1261100.9000000001</v>
      </c>
      <c r="N119" s="54">
        <f t="shared" si="4"/>
        <v>1103591.9999999998</v>
      </c>
      <c r="O119" s="54">
        <f t="shared" si="4"/>
        <v>1239851.3</v>
      </c>
      <c r="P119" s="54">
        <f t="shared" si="4"/>
        <v>0</v>
      </c>
      <c r="Q119" s="53"/>
      <c r="R119" s="185"/>
      <c r="S119" s="52"/>
      <c r="T119" s="52"/>
      <c r="U119" s="52"/>
      <c r="V119" s="52"/>
    </row>
    <row r="120" spans="1:22" x14ac:dyDescent="0.25">
      <c r="A120" s="221" t="s">
        <v>47</v>
      </c>
      <c r="B120" s="221"/>
      <c r="C120" s="55"/>
      <c r="D120" s="55"/>
      <c r="E120" s="55"/>
      <c r="F120" s="55"/>
      <c r="G120" s="55"/>
      <c r="H120" s="55"/>
      <c r="I120" s="54">
        <f t="shared" ref="I120:P120" si="5">I119-I69</f>
        <v>39386.199999999997</v>
      </c>
      <c r="J120" s="54">
        <f t="shared" si="5"/>
        <v>39386.167999999998</v>
      </c>
      <c r="K120" s="54">
        <f t="shared" si="5"/>
        <v>339584.90000000008</v>
      </c>
      <c r="L120" s="54">
        <f t="shared" si="5"/>
        <v>339584.90000000008</v>
      </c>
      <c r="M120" s="54">
        <f t="shared" si="5"/>
        <v>1173630.5000000002</v>
      </c>
      <c r="N120" s="54">
        <f t="shared" si="5"/>
        <v>1077934.2999999998</v>
      </c>
      <c r="O120" s="54">
        <f t="shared" si="5"/>
        <v>1146183.1000000001</v>
      </c>
      <c r="P120" s="54">
        <f t="shared" si="5"/>
        <v>0</v>
      </c>
      <c r="Q120" s="53"/>
      <c r="R120" s="52"/>
      <c r="S120" s="52"/>
      <c r="T120" s="52"/>
    </row>
    <row r="121" spans="1:22" x14ac:dyDescent="0.25">
      <c r="A121" s="221" t="s">
        <v>46</v>
      </c>
      <c r="B121" s="221"/>
      <c r="C121" s="55"/>
      <c r="D121" s="55"/>
      <c r="E121" s="55"/>
      <c r="F121" s="55"/>
      <c r="G121" s="55"/>
      <c r="H121" s="55"/>
      <c r="I121" s="54">
        <f t="shared" ref="I121:P121" si="6">I69</f>
        <v>0</v>
      </c>
      <c r="J121" s="54">
        <f t="shared" si="6"/>
        <v>0</v>
      </c>
      <c r="K121" s="54">
        <f t="shared" si="6"/>
        <v>58668.2</v>
      </c>
      <c r="L121" s="54">
        <f t="shared" si="6"/>
        <v>58668.2</v>
      </c>
      <c r="M121" s="54">
        <f t="shared" si="6"/>
        <v>87470.399999999994</v>
      </c>
      <c r="N121" s="54">
        <f t="shared" si="6"/>
        <v>25657.7</v>
      </c>
      <c r="O121" s="54">
        <f t="shared" si="6"/>
        <v>93668.2</v>
      </c>
      <c r="P121" s="54">
        <f t="shared" si="6"/>
        <v>0</v>
      </c>
      <c r="Q121" s="53"/>
      <c r="R121" s="52"/>
      <c r="S121" s="52"/>
      <c r="T121" s="52"/>
    </row>
    <row r="122" spans="1:22" x14ac:dyDescent="0.25">
      <c r="A122" s="51"/>
      <c r="B122" s="51"/>
      <c r="C122" s="51"/>
      <c r="D122" s="51"/>
      <c r="E122" s="51"/>
      <c r="F122" s="51"/>
      <c r="G122" s="51"/>
      <c r="H122" s="51"/>
      <c r="I122" s="50"/>
      <c r="J122" s="50"/>
      <c r="K122" s="50"/>
      <c r="L122" s="50"/>
      <c r="M122" s="50"/>
      <c r="N122" s="50"/>
      <c r="O122" s="50"/>
      <c r="P122" s="50"/>
      <c r="Q122" s="41"/>
    </row>
    <row r="123" spans="1:22" hidden="1" x14ac:dyDescent="0.25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</row>
    <row r="124" spans="1:22" ht="20.25" x14ac:dyDescent="0.25">
      <c r="A124" s="220" t="s">
        <v>45</v>
      </c>
      <c r="B124" s="220"/>
      <c r="C124" s="220"/>
      <c r="D124" s="220"/>
      <c r="E124" s="220"/>
      <c r="F124" s="43"/>
      <c r="G124" s="48"/>
      <c r="H124" s="43"/>
      <c r="I124" s="44"/>
      <c r="J124" s="43"/>
      <c r="K124" s="44"/>
      <c r="L124" s="44"/>
      <c r="M124" s="43"/>
      <c r="N124" s="43"/>
      <c r="O124" s="43"/>
      <c r="P124" s="44"/>
      <c r="Q124" s="47" t="s">
        <v>40</v>
      </c>
    </row>
    <row r="125" spans="1:22" ht="18.75" x14ac:dyDescent="0.25">
      <c r="A125" s="46" t="s">
        <v>44</v>
      </c>
      <c r="B125" s="43"/>
      <c r="C125" s="43"/>
      <c r="D125" s="44"/>
      <c r="E125" s="43"/>
      <c r="F125" s="43"/>
      <c r="G125" s="45"/>
      <c r="H125" s="43"/>
      <c r="I125" s="44"/>
      <c r="J125" s="44"/>
      <c r="K125" s="44"/>
      <c r="L125" s="44"/>
      <c r="M125" s="43"/>
      <c r="N125" s="43"/>
      <c r="O125" s="43"/>
      <c r="P125" s="43"/>
      <c r="Q125" s="43"/>
    </row>
    <row r="126" spans="1:22" ht="18.75" hidden="1" x14ac:dyDescent="0.25">
      <c r="A126" s="1" t="s">
        <v>34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3"/>
      <c r="N126" s="43"/>
      <c r="O126" s="43"/>
      <c r="P126" s="43"/>
      <c r="Q126" s="43"/>
    </row>
  </sheetData>
  <mergeCells count="50">
    <mergeCell ref="D52:D54"/>
    <mergeCell ref="A124:E124"/>
    <mergeCell ref="A120:B120"/>
    <mergeCell ref="A121:B121"/>
    <mergeCell ref="B105:D105"/>
    <mergeCell ref="B83:D83"/>
    <mergeCell ref="E65:E66"/>
    <mergeCell ref="A65:A66"/>
    <mergeCell ref="B64:D64"/>
    <mergeCell ref="C65:C66"/>
    <mergeCell ref="A119:H119"/>
    <mergeCell ref="P65:P66"/>
    <mergeCell ref="N65:N66"/>
    <mergeCell ref="I11:P11"/>
    <mergeCell ref="I12:J12"/>
    <mergeCell ref="K12:L12"/>
    <mergeCell ref="J65:J66"/>
    <mergeCell ref="K65:K66"/>
    <mergeCell ref="L65:L66"/>
    <mergeCell ref="M65:M66"/>
    <mergeCell ref="O65:O66"/>
    <mergeCell ref="A9:Q9"/>
    <mergeCell ref="B11:B13"/>
    <mergeCell ref="A11:A13"/>
    <mergeCell ref="M12:N12"/>
    <mergeCell ref="O12:P12"/>
    <mergeCell ref="E11:E13"/>
    <mergeCell ref="F11:F13"/>
    <mergeCell ref="G11:G13"/>
    <mergeCell ref="A4:Q4"/>
    <mergeCell ref="A5:Q5"/>
    <mergeCell ref="A6:Q6"/>
    <mergeCell ref="A7:Q7"/>
    <mergeCell ref="A8:Q8"/>
    <mergeCell ref="D46:D47"/>
    <mergeCell ref="Q11:Q13"/>
    <mergeCell ref="B29:H29"/>
    <mergeCell ref="B65:B66"/>
    <mergeCell ref="D65:D66"/>
    <mergeCell ref="C11:C13"/>
    <mergeCell ref="D11:D13"/>
    <mergeCell ref="B16:H16"/>
    <mergeCell ref="B45:D45"/>
    <mergeCell ref="H11:H13"/>
    <mergeCell ref="B15:H15"/>
    <mergeCell ref="F65:F66"/>
    <mergeCell ref="G65:G66"/>
    <mergeCell ref="H65:H66"/>
    <mergeCell ref="Q65:Q66"/>
    <mergeCell ref="I65:I6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1"/>
  <sheetViews>
    <sheetView view="pageBreakPreview" topLeftCell="A75" zoomScale="60" zoomScaleNormal="60" workbookViewId="0">
      <selection activeCell="AI53" sqref="AI53"/>
    </sheetView>
  </sheetViews>
  <sheetFormatPr defaultColWidth="9.140625" defaultRowHeight="15.75" x14ac:dyDescent="0.25"/>
  <cols>
    <col min="1" max="1" width="7.85546875" style="39" customWidth="1"/>
    <col min="2" max="2" width="44.85546875" style="39" customWidth="1"/>
    <col min="3" max="3" width="16" style="39" customWidth="1"/>
    <col min="4" max="4" width="10.7109375" style="39" customWidth="1"/>
    <col min="5" max="5" width="12.7109375" style="39" customWidth="1"/>
    <col min="6" max="6" width="9" style="39" customWidth="1"/>
    <col min="7" max="7" width="10" style="39" customWidth="1"/>
    <col min="8" max="8" width="8.85546875" style="39" customWidth="1"/>
    <col min="9" max="9" width="10.5703125" style="39" customWidth="1"/>
    <col min="10" max="10" width="6.85546875" style="39" customWidth="1"/>
    <col min="11" max="11" width="13.28515625" style="39" customWidth="1"/>
    <col min="12" max="12" width="7.42578125" style="39" customWidth="1"/>
    <col min="13" max="13" width="10.7109375" style="39" customWidth="1"/>
    <col min="14" max="14" width="11.5703125" style="39" bestFit="1" customWidth="1"/>
    <col min="15" max="15" width="8.140625" style="39" customWidth="1"/>
    <col min="16" max="16" width="12.7109375" style="39" customWidth="1"/>
    <col min="17" max="17" width="7.42578125" style="39" customWidth="1"/>
    <col min="18" max="18" width="10.42578125" style="39" customWidth="1"/>
    <col min="19" max="19" width="13.42578125" style="39" customWidth="1"/>
    <col min="20" max="20" width="16.85546875" style="39" customWidth="1"/>
    <col min="21" max="21" width="22.42578125" style="39" customWidth="1"/>
    <col min="22" max="22" width="13.140625" style="39" customWidth="1"/>
    <col min="23" max="24" width="9.140625" style="39"/>
    <col min="25" max="25" width="12.5703125" style="39" customWidth="1"/>
    <col min="26" max="26" width="12.42578125" style="39" customWidth="1"/>
    <col min="27" max="27" width="19.28515625" style="39" customWidth="1"/>
    <col min="28" max="28" width="9.140625" style="39"/>
    <col min="29" max="29" width="12.85546875" style="39" customWidth="1"/>
    <col min="30" max="30" width="12.28515625" style="39" customWidth="1"/>
    <col min="31" max="31" width="13.140625" style="39" customWidth="1"/>
    <col min="32" max="32" width="9.140625" style="5"/>
    <col min="33" max="16384" width="9.140625" style="39"/>
  </cols>
  <sheetData>
    <row r="1" spans="1:32" ht="0.75" customHeight="1" x14ac:dyDescent="0.25">
      <c r="O1" s="4"/>
      <c r="S1" s="4"/>
      <c r="T1" s="4"/>
      <c r="U1" s="4"/>
      <c r="W1" s="94"/>
      <c r="X1" s="94"/>
      <c r="Y1" s="94"/>
      <c r="Z1" s="94"/>
      <c r="AA1" s="94"/>
    </row>
    <row r="2" spans="1:32" ht="0.75" customHeight="1" x14ac:dyDescent="0.25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O2" s="4"/>
      <c r="S2" s="4"/>
      <c r="T2" s="4"/>
      <c r="U2" s="4"/>
      <c r="W2" s="94"/>
      <c r="X2" s="94"/>
      <c r="Y2" s="94"/>
      <c r="Z2" s="94"/>
      <c r="AA2" s="94"/>
    </row>
    <row r="3" spans="1:32" x14ac:dyDescent="0.25">
      <c r="A3" s="249" t="s">
        <v>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</row>
    <row r="4" spans="1:32" x14ac:dyDescent="0.25">
      <c r="A4" s="189" t="s">
        <v>302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</row>
    <row r="5" spans="1:32" x14ac:dyDescent="0.25">
      <c r="A5" s="189" t="s">
        <v>303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</row>
    <row r="6" spans="1:32" x14ac:dyDescent="0.25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</row>
    <row r="7" spans="1:32" ht="34.5" customHeight="1" x14ac:dyDescent="0.25">
      <c r="A7" s="189" t="s">
        <v>304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</row>
    <row r="8" spans="1:32" ht="8.25" customHeight="1" x14ac:dyDescent="0.25">
      <c r="A8" s="250"/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</row>
    <row r="9" spans="1:32" ht="27.75" customHeight="1" x14ac:dyDescent="0.25">
      <c r="A9" s="252" t="s">
        <v>305</v>
      </c>
      <c r="B9" s="199" t="s">
        <v>306</v>
      </c>
      <c r="C9" s="199" t="s">
        <v>307</v>
      </c>
      <c r="D9" s="248" t="s">
        <v>308</v>
      </c>
      <c r="E9" s="248"/>
      <c r="F9" s="248"/>
      <c r="G9" s="248"/>
      <c r="H9" s="248"/>
      <c r="I9" s="253" t="s">
        <v>309</v>
      </c>
      <c r="J9" s="253"/>
      <c r="K9" s="253"/>
      <c r="L9" s="253"/>
      <c r="M9" s="253"/>
      <c r="N9" s="248" t="s">
        <v>310</v>
      </c>
      <c r="O9" s="248"/>
      <c r="P9" s="248"/>
      <c r="Q9" s="248"/>
      <c r="R9" s="248"/>
      <c r="S9" s="248"/>
      <c r="T9" s="254" t="s">
        <v>311</v>
      </c>
      <c r="U9" s="248" t="s">
        <v>312</v>
      </c>
      <c r="V9" s="248" t="s">
        <v>313</v>
      </c>
      <c r="W9" s="248"/>
      <c r="X9" s="248"/>
      <c r="Y9" s="248"/>
      <c r="Z9" s="200" t="s">
        <v>314</v>
      </c>
      <c r="AA9" s="200" t="s">
        <v>315</v>
      </c>
    </row>
    <row r="10" spans="1:32" ht="33.75" customHeight="1" x14ac:dyDescent="0.25">
      <c r="A10" s="252"/>
      <c r="B10" s="199"/>
      <c r="C10" s="199"/>
      <c r="D10" s="248"/>
      <c r="E10" s="248"/>
      <c r="F10" s="248"/>
      <c r="G10" s="248"/>
      <c r="H10" s="248"/>
      <c r="I10" s="251" t="s">
        <v>316</v>
      </c>
      <c r="J10" s="251"/>
      <c r="K10" s="251"/>
      <c r="L10" s="251"/>
      <c r="M10" s="96" t="s">
        <v>317</v>
      </c>
      <c r="N10" s="248"/>
      <c r="O10" s="248"/>
      <c r="P10" s="248"/>
      <c r="Q10" s="248"/>
      <c r="R10" s="248"/>
      <c r="S10" s="248"/>
      <c r="T10" s="254"/>
      <c r="U10" s="248"/>
      <c r="V10" s="248"/>
      <c r="W10" s="248"/>
      <c r="X10" s="248"/>
      <c r="Y10" s="248"/>
      <c r="Z10" s="200"/>
      <c r="AA10" s="200"/>
    </row>
    <row r="11" spans="1:32" ht="99" customHeight="1" x14ac:dyDescent="0.25">
      <c r="A11" s="252"/>
      <c r="B11" s="199"/>
      <c r="C11" s="199"/>
      <c r="D11" s="97" t="s">
        <v>318</v>
      </c>
      <c r="E11" s="97" t="s">
        <v>319</v>
      </c>
      <c r="F11" s="98" t="s">
        <v>320</v>
      </c>
      <c r="G11" s="97" t="s">
        <v>321</v>
      </c>
      <c r="H11" s="97" t="s">
        <v>322</v>
      </c>
      <c r="I11" s="97" t="s">
        <v>318</v>
      </c>
      <c r="J11" s="97" t="s">
        <v>318</v>
      </c>
      <c r="K11" s="97" t="s">
        <v>319</v>
      </c>
      <c r="L11" s="98" t="s">
        <v>319</v>
      </c>
      <c r="M11" s="97" t="s">
        <v>321</v>
      </c>
      <c r="N11" s="97" t="s">
        <v>318</v>
      </c>
      <c r="O11" s="97" t="s">
        <v>318</v>
      </c>
      <c r="P11" s="97" t="s">
        <v>319</v>
      </c>
      <c r="Q11" s="98" t="s">
        <v>319</v>
      </c>
      <c r="R11" s="97" t="s">
        <v>321</v>
      </c>
      <c r="S11" s="97" t="s">
        <v>323</v>
      </c>
      <c r="T11" s="254"/>
      <c r="U11" s="248"/>
      <c r="V11" s="97" t="s">
        <v>324</v>
      </c>
      <c r="W11" s="97" t="s">
        <v>325</v>
      </c>
      <c r="X11" s="97" t="s">
        <v>326</v>
      </c>
      <c r="Y11" s="97" t="s">
        <v>327</v>
      </c>
      <c r="Z11" s="200"/>
      <c r="AA11" s="200"/>
    </row>
    <row r="12" spans="1:32" ht="18" customHeight="1" x14ac:dyDescent="0.25">
      <c r="A12" s="99">
        <v>1</v>
      </c>
      <c r="B12" s="99">
        <v>2</v>
      </c>
      <c r="C12" s="99">
        <v>3</v>
      </c>
      <c r="D12" s="99">
        <v>4</v>
      </c>
      <c r="E12" s="99">
        <v>5</v>
      </c>
      <c r="F12" s="99">
        <v>6</v>
      </c>
      <c r="G12" s="99">
        <v>7</v>
      </c>
      <c r="H12" s="99">
        <v>8</v>
      </c>
      <c r="I12" s="99">
        <v>9</v>
      </c>
      <c r="J12" s="99">
        <v>10</v>
      </c>
      <c r="K12" s="99">
        <v>11</v>
      </c>
      <c r="L12" s="99">
        <v>12</v>
      </c>
      <c r="M12" s="99">
        <v>13</v>
      </c>
      <c r="N12" s="99">
        <v>14</v>
      </c>
      <c r="O12" s="99">
        <v>15</v>
      </c>
      <c r="P12" s="99">
        <v>16</v>
      </c>
      <c r="Q12" s="99">
        <v>17</v>
      </c>
      <c r="R12" s="99">
        <v>18</v>
      </c>
      <c r="S12" s="99">
        <v>19</v>
      </c>
      <c r="T12" s="99">
        <v>20</v>
      </c>
      <c r="U12" s="99">
        <v>21</v>
      </c>
      <c r="V12" s="99">
        <v>22</v>
      </c>
      <c r="W12" s="99">
        <v>23</v>
      </c>
      <c r="X12" s="99">
        <v>24</v>
      </c>
      <c r="Y12" s="99">
        <v>25</v>
      </c>
      <c r="Z12" s="99">
        <v>26</v>
      </c>
      <c r="AA12" s="99">
        <v>27</v>
      </c>
    </row>
    <row r="13" spans="1:32" ht="42.75" x14ac:dyDescent="0.25">
      <c r="A13" s="100"/>
      <c r="B13" s="101" t="s">
        <v>328</v>
      </c>
      <c r="C13" s="102"/>
      <c r="D13" s="103">
        <f>D14</f>
        <v>239806.8</v>
      </c>
      <c r="E13" s="103">
        <f>E14</f>
        <v>2698784.7</v>
      </c>
      <c r="F13" s="103"/>
      <c r="G13" s="103">
        <f>G14</f>
        <v>18318.900000000001</v>
      </c>
      <c r="H13" s="104"/>
      <c r="I13" s="103">
        <f>I14</f>
        <v>239806.8</v>
      </c>
      <c r="J13" s="104"/>
      <c r="K13" s="103">
        <f>K14</f>
        <v>2698784.7</v>
      </c>
      <c r="L13" s="103"/>
      <c r="M13" s="103">
        <f>M14</f>
        <v>18020.099999999999</v>
      </c>
      <c r="N13" s="103">
        <f>N14</f>
        <v>84325.9</v>
      </c>
      <c r="O13" s="104"/>
      <c r="P13" s="103">
        <f>P14</f>
        <v>1456863.6979999999</v>
      </c>
      <c r="Q13" s="103"/>
      <c r="R13" s="105">
        <f>R14</f>
        <v>17858.7</v>
      </c>
      <c r="S13" s="103"/>
      <c r="T13" s="103">
        <f t="shared" ref="T13" si="0">T14</f>
        <v>847192.50899999985</v>
      </c>
      <c r="U13" s="106"/>
      <c r="V13" s="107" t="s">
        <v>329</v>
      </c>
      <c r="W13" s="107" t="s">
        <v>329</v>
      </c>
      <c r="X13" s="107" t="s">
        <v>329</v>
      </c>
      <c r="Y13" s="107" t="s">
        <v>329</v>
      </c>
      <c r="Z13" s="107" t="s">
        <v>329</v>
      </c>
      <c r="AA13" s="107" t="s">
        <v>329</v>
      </c>
      <c r="AC13" s="108"/>
      <c r="AD13" s="108"/>
      <c r="AE13" s="108"/>
      <c r="AF13" s="109"/>
    </row>
    <row r="14" spans="1:32" ht="67.5" customHeight="1" x14ac:dyDescent="0.25">
      <c r="A14" s="110"/>
      <c r="B14" s="111" t="s">
        <v>330</v>
      </c>
      <c r="C14" s="112"/>
      <c r="D14" s="113">
        <f>D46</f>
        <v>239806.8</v>
      </c>
      <c r="E14" s="113">
        <f>E16+E25+E35+E46+E55+E66</f>
        <v>2698784.7</v>
      </c>
      <c r="F14" s="113"/>
      <c r="G14" s="113">
        <f>G35+G66</f>
        <v>18318.900000000001</v>
      </c>
      <c r="H14" s="114"/>
      <c r="I14" s="113">
        <f>I16+I25+I35+I46+I55+I66</f>
        <v>239806.8</v>
      </c>
      <c r="J14" s="113">
        <f>J16+J25+J35+J46+J55+J66</f>
        <v>0</v>
      </c>
      <c r="K14" s="113">
        <f>K16+K25+K35+K46+K55+K66</f>
        <v>2698784.7</v>
      </c>
      <c r="L14" s="113">
        <f>L16+L25+L35+L46+L55+L66</f>
        <v>0</v>
      </c>
      <c r="M14" s="113">
        <f>M74+M75</f>
        <v>18020.099999999999</v>
      </c>
      <c r="N14" s="113">
        <f t="shared" ref="N14:T14" si="1">N16+N25+N35+N46+N55+N66</f>
        <v>84325.9</v>
      </c>
      <c r="O14" s="113">
        <f t="shared" si="1"/>
        <v>0</v>
      </c>
      <c r="P14" s="113">
        <f t="shared" si="1"/>
        <v>1456863.6979999999</v>
      </c>
      <c r="Q14" s="113">
        <f t="shared" si="1"/>
        <v>0</v>
      </c>
      <c r="R14" s="113">
        <f t="shared" si="1"/>
        <v>17858.7</v>
      </c>
      <c r="S14" s="113">
        <f t="shared" si="1"/>
        <v>0</v>
      </c>
      <c r="T14" s="113">
        <f t="shared" si="1"/>
        <v>847192.50899999985</v>
      </c>
      <c r="U14" s="115"/>
      <c r="V14" s="107" t="s">
        <v>329</v>
      </c>
      <c r="W14" s="107" t="s">
        <v>329</v>
      </c>
      <c r="X14" s="107" t="s">
        <v>329</v>
      </c>
      <c r="Y14" s="107" t="s">
        <v>329</v>
      </c>
      <c r="Z14" s="107" t="s">
        <v>329</v>
      </c>
      <c r="AA14" s="107" t="s">
        <v>329</v>
      </c>
      <c r="AC14" s="108"/>
      <c r="AD14" s="108"/>
      <c r="AE14" s="108"/>
      <c r="AF14" s="109"/>
    </row>
    <row r="15" spans="1:32" x14ac:dyDescent="0.25">
      <c r="A15" s="116" t="s">
        <v>331</v>
      </c>
      <c r="B15" s="245" t="s">
        <v>286</v>
      </c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C15" s="108"/>
      <c r="AD15" s="108"/>
      <c r="AE15" s="108"/>
      <c r="AF15" s="109"/>
    </row>
    <row r="16" spans="1:32" ht="56.25" customHeight="1" x14ac:dyDescent="0.25">
      <c r="A16" s="117" t="s">
        <v>10</v>
      </c>
      <c r="B16" s="236" t="s">
        <v>284</v>
      </c>
      <c r="C16" s="236"/>
      <c r="D16" s="118"/>
      <c r="E16" s="119">
        <f>E17+E20</f>
        <v>12591.5</v>
      </c>
      <c r="F16" s="119"/>
      <c r="G16" s="114"/>
      <c r="H16" s="114"/>
      <c r="I16" s="113">
        <f t="shared" ref="I16:J16" si="2">I17+I20</f>
        <v>0</v>
      </c>
      <c r="J16" s="113">
        <f t="shared" si="2"/>
        <v>0</v>
      </c>
      <c r="K16" s="113">
        <f>K17+K20</f>
        <v>12591.5</v>
      </c>
      <c r="L16" s="113">
        <f t="shared" ref="L16:T16" si="3">L17+L20</f>
        <v>0</v>
      </c>
      <c r="M16" s="113">
        <f t="shared" si="3"/>
        <v>0</v>
      </c>
      <c r="N16" s="113">
        <f t="shared" si="3"/>
        <v>0</v>
      </c>
      <c r="O16" s="113">
        <f t="shared" si="3"/>
        <v>0</v>
      </c>
      <c r="P16" s="113">
        <f t="shared" si="3"/>
        <v>1675.9</v>
      </c>
      <c r="Q16" s="113">
        <f t="shared" si="3"/>
        <v>0</v>
      </c>
      <c r="R16" s="113">
        <f t="shared" si="3"/>
        <v>0</v>
      </c>
      <c r="S16" s="113">
        <f t="shared" si="3"/>
        <v>0</v>
      </c>
      <c r="T16" s="113">
        <f t="shared" si="3"/>
        <v>1675.9</v>
      </c>
      <c r="U16" s="114" t="s">
        <v>329</v>
      </c>
      <c r="V16" s="114" t="s">
        <v>329</v>
      </c>
      <c r="W16" s="114" t="s">
        <v>329</v>
      </c>
      <c r="X16" s="114" t="s">
        <v>329</v>
      </c>
      <c r="Y16" s="114" t="s">
        <v>329</v>
      </c>
      <c r="Z16" s="114" t="s">
        <v>329</v>
      </c>
      <c r="AA16" s="114" t="s">
        <v>329</v>
      </c>
      <c r="AC16" s="108"/>
      <c r="AD16" s="108"/>
      <c r="AE16" s="108"/>
      <c r="AF16" s="109"/>
    </row>
    <row r="17" spans="1:32" ht="107.25" customHeight="1" x14ac:dyDescent="0.25">
      <c r="A17" s="66" t="s">
        <v>283</v>
      </c>
      <c r="B17" s="60" t="s">
        <v>282</v>
      </c>
      <c r="C17" s="60" t="s">
        <v>332</v>
      </c>
      <c r="D17" s="120"/>
      <c r="E17" s="120">
        <f>E18+E19</f>
        <v>318</v>
      </c>
      <c r="F17" s="120"/>
      <c r="G17" s="120"/>
      <c r="H17" s="120"/>
      <c r="I17" s="120"/>
      <c r="J17" s="120"/>
      <c r="K17" s="120">
        <f>K18+K19</f>
        <v>318</v>
      </c>
      <c r="L17" s="120"/>
      <c r="M17" s="120"/>
      <c r="N17" s="120"/>
      <c r="O17" s="120"/>
      <c r="P17" s="120">
        <v>0</v>
      </c>
      <c r="Q17" s="120"/>
      <c r="R17" s="120"/>
      <c r="S17" s="120"/>
      <c r="T17" s="120"/>
      <c r="U17" s="121" t="s">
        <v>329</v>
      </c>
      <c r="V17" s="121" t="s">
        <v>329</v>
      </c>
      <c r="W17" s="121" t="s">
        <v>329</v>
      </c>
      <c r="X17" s="121" t="s">
        <v>329</v>
      </c>
      <c r="Y17" s="121" t="s">
        <v>329</v>
      </c>
      <c r="Z17" s="121" t="s">
        <v>329</v>
      </c>
      <c r="AA17" s="121" t="s">
        <v>329</v>
      </c>
      <c r="AC17" s="108"/>
      <c r="AD17" s="108"/>
      <c r="AE17" s="108"/>
      <c r="AF17" s="109"/>
    </row>
    <row r="18" spans="1:32" ht="121.5" customHeight="1" x14ac:dyDescent="0.25">
      <c r="A18" s="66" t="s">
        <v>281</v>
      </c>
      <c r="B18" s="60" t="s">
        <v>280</v>
      </c>
      <c r="C18" s="60" t="s">
        <v>333</v>
      </c>
      <c r="D18" s="120"/>
      <c r="E18" s="120">
        <v>30</v>
      </c>
      <c r="F18" s="120"/>
      <c r="G18" s="120"/>
      <c r="H18" s="120"/>
      <c r="I18" s="120"/>
      <c r="J18" s="120"/>
      <c r="K18" s="120">
        <v>30</v>
      </c>
      <c r="L18" s="120"/>
      <c r="M18" s="120"/>
      <c r="N18" s="120"/>
      <c r="O18" s="120"/>
      <c r="P18" s="120">
        <v>0</v>
      </c>
      <c r="Q18" s="120"/>
      <c r="R18" s="120"/>
      <c r="S18" s="120"/>
      <c r="T18" s="120"/>
      <c r="U18" s="122" t="s">
        <v>334</v>
      </c>
      <c r="V18" s="123" t="s">
        <v>335</v>
      </c>
      <c r="W18" s="124" t="s">
        <v>336</v>
      </c>
      <c r="X18" s="124">
        <v>15</v>
      </c>
      <c r="Y18" s="124">
        <v>0</v>
      </c>
      <c r="Z18" s="125" t="s">
        <v>337</v>
      </c>
      <c r="AA18" s="122" t="str">
        <f>$U$18</f>
        <v>выполнение мероприятия предусмотрено в 4 квартале 2019 г.</v>
      </c>
      <c r="AC18" s="108"/>
      <c r="AD18" s="108"/>
      <c r="AE18" s="108"/>
      <c r="AF18" s="109"/>
    </row>
    <row r="19" spans="1:32" ht="122.25" customHeight="1" x14ac:dyDescent="0.25">
      <c r="A19" s="66" t="s">
        <v>278</v>
      </c>
      <c r="B19" s="60" t="s">
        <v>338</v>
      </c>
      <c r="C19" s="60" t="s">
        <v>333</v>
      </c>
      <c r="D19" s="120"/>
      <c r="E19" s="120">
        <v>288</v>
      </c>
      <c r="F19" s="120"/>
      <c r="G19" s="120"/>
      <c r="H19" s="120"/>
      <c r="I19" s="120"/>
      <c r="J19" s="120"/>
      <c r="K19" s="120">
        <v>288</v>
      </c>
      <c r="L19" s="120"/>
      <c r="M19" s="120"/>
      <c r="N19" s="120"/>
      <c r="O19" s="120"/>
      <c r="P19" s="120">
        <v>0</v>
      </c>
      <c r="Q19" s="120"/>
      <c r="R19" s="120"/>
      <c r="S19" s="120"/>
      <c r="T19" s="120"/>
      <c r="U19" s="122" t="str">
        <f>$U$18</f>
        <v>выполнение мероприятия предусмотрено в 4 квартале 2019 г.</v>
      </c>
      <c r="V19" s="123" t="s">
        <v>339</v>
      </c>
      <c r="W19" s="124" t="s">
        <v>11</v>
      </c>
      <c r="X19" s="124">
        <v>15</v>
      </c>
      <c r="Y19" s="124">
        <v>0</v>
      </c>
      <c r="Z19" s="126" t="s">
        <v>337</v>
      </c>
      <c r="AA19" s="122" t="str">
        <f>$AA$18</f>
        <v>выполнение мероприятия предусмотрено в 4 квартале 2019 г.</v>
      </c>
      <c r="AC19" s="108"/>
      <c r="AD19" s="108"/>
      <c r="AE19" s="108"/>
      <c r="AF19" s="109"/>
    </row>
    <row r="20" spans="1:32" ht="60" x14ac:dyDescent="0.25">
      <c r="A20" s="66" t="s">
        <v>274</v>
      </c>
      <c r="B20" s="60" t="s">
        <v>273</v>
      </c>
      <c r="C20" s="60"/>
      <c r="D20" s="120"/>
      <c r="E20" s="120">
        <f>E21+E22+E23</f>
        <v>12273.5</v>
      </c>
      <c r="F20" s="120"/>
      <c r="G20" s="120"/>
      <c r="H20" s="120"/>
      <c r="I20" s="120"/>
      <c r="J20" s="120"/>
      <c r="K20" s="120">
        <f>K21+K22+K23</f>
        <v>12273.5</v>
      </c>
      <c r="L20" s="120"/>
      <c r="M20" s="120"/>
      <c r="N20" s="120"/>
      <c r="O20" s="120"/>
      <c r="P20" s="120">
        <v>1675.9</v>
      </c>
      <c r="Q20" s="120"/>
      <c r="R20" s="120"/>
      <c r="S20" s="120"/>
      <c r="T20" s="120">
        <f>T21+T22+T23</f>
        <v>1675.9</v>
      </c>
      <c r="U20" s="127" t="s">
        <v>329</v>
      </c>
      <c r="V20" s="127" t="s">
        <v>329</v>
      </c>
      <c r="W20" s="121" t="s">
        <v>329</v>
      </c>
      <c r="X20" s="121" t="s">
        <v>329</v>
      </c>
      <c r="Y20" s="121" t="s">
        <v>329</v>
      </c>
      <c r="Z20" s="121" t="s">
        <v>329</v>
      </c>
      <c r="AA20" s="122" t="s">
        <v>329</v>
      </c>
      <c r="AC20" s="108"/>
      <c r="AD20" s="108"/>
      <c r="AE20" s="108"/>
      <c r="AF20" s="109"/>
    </row>
    <row r="21" spans="1:32" ht="132.75" customHeight="1" x14ac:dyDescent="0.25">
      <c r="A21" s="66" t="s">
        <v>272</v>
      </c>
      <c r="B21" s="60" t="s">
        <v>340</v>
      </c>
      <c r="C21" s="60" t="s">
        <v>341</v>
      </c>
      <c r="D21" s="120"/>
      <c r="E21" s="120">
        <v>1675.9</v>
      </c>
      <c r="F21" s="120"/>
      <c r="G21" s="120"/>
      <c r="H21" s="120"/>
      <c r="I21" s="120"/>
      <c r="J21" s="120"/>
      <c r="K21" s="120">
        <v>1675.9</v>
      </c>
      <c r="L21" s="120"/>
      <c r="M21" s="120"/>
      <c r="N21" s="120"/>
      <c r="O21" s="120"/>
      <c r="P21" s="128">
        <v>1675.9</v>
      </c>
      <c r="Q21" s="120"/>
      <c r="R21" s="120"/>
      <c r="S21" s="120"/>
      <c r="T21" s="120">
        <v>1675.9</v>
      </c>
      <c r="U21" s="122"/>
      <c r="V21" s="127" t="s">
        <v>342</v>
      </c>
      <c r="W21" s="121" t="s">
        <v>11</v>
      </c>
      <c r="X21" s="121">
        <v>2200</v>
      </c>
      <c r="Y21" s="121">
        <v>2500</v>
      </c>
      <c r="Z21" s="121" t="s">
        <v>103</v>
      </c>
      <c r="AA21" s="129"/>
      <c r="AC21" s="108"/>
      <c r="AD21" s="108"/>
      <c r="AE21" s="108"/>
      <c r="AF21" s="109"/>
    </row>
    <row r="22" spans="1:32" ht="115.5" customHeight="1" x14ac:dyDescent="0.25">
      <c r="A22" s="66" t="s">
        <v>268</v>
      </c>
      <c r="B22" s="60" t="s">
        <v>343</v>
      </c>
      <c r="C22" s="60" t="s">
        <v>344</v>
      </c>
      <c r="D22" s="120"/>
      <c r="E22" s="120">
        <v>107.5</v>
      </c>
      <c r="F22" s="120"/>
      <c r="G22" s="120"/>
      <c r="H22" s="120"/>
      <c r="I22" s="120"/>
      <c r="J22" s="120"/>
      <c r="K22" s="120">
        <v>107.5</v>
      </c>
      <c r="L22" s="120"/>
      <c r="M22" s="120"/>
      <c r="N22" s="120"/>
      <c r="O22" s="120"/>
      <c r="P22" s="120">
        <v>0</v>
      </c>
      <c r="Q22" s="120"/>
      <c r="R22" s="120"/>
      <c r="S22" s="120"/>
      <c r="T22" s="120"/>
      <c r="U22" s="126" t="s">
        <v>334</v>
      </c>
      <c r="V22" s="127" t="s">
        <v>342</v>
      </c>
      <c r="W22" s="121" t="s">
        <v>11</v>
      </c>
      <c r="X22" s="121">
        <v>200</v>
      </c>
      <c r="Y22" s="121">
        <v>0</v>
      </c>
      <c r="Z22" s="122" t="s">
        <v>337</v>
      </c>
      <c r="AA22" s="122" t="str">
        <f>$U$22</f>
        <v>выполнение мероприятия предусмотрено в 4 квартале 2019 г.</v>
      </c>
      <c r="AC22" s="108"/>
      <c r="AD22" s="108"/>
      <c r="AE22" s="108"/>
      <c r="AF22" s="109"/>
    </row>
    <row r="23" spans="1:32" ht="126.75" customHeight="1" x14ac:dyDescent="0.25">
      <c r="A23" s="66" t="s">
        <v>263</v>
      </c>
      <c r="B23" s="60" t="s">
        <v>345</v>
      </c>
      <c r="C23" s="60" t="s">
        <v>341</v>
      </c>
      <c r="D23" s="120"/>
      <c r="E23" s="120">
        <v>10490.1</v>
      </c>
      <c r="F23" s="120"/>
      <c r="G23" s="120"/>
      <c r="H23" s="120"/>
      <c r="I23" s="120"/>
      <c r="J23" s="120"/>
      <c r="K23" s="120">
        <v>10490.1</v>
      </c>
      <c r="L23" s="120"/>
      <c r="M23" s="120"/>
      <c r="N23" s="120"/>
      <c r="O23" s="120"/>
      <c r="P23" s="120">
        <v>0</v>
      </c>
      <c r="Q23" s="120"/>
      <c r="R23" s="120"/>
      <c r="S23" s="120"/>
      <c r="T23" s="120"/>
      <c r="U23" s="126" t="s">
        <v>334</v>
      </c>
      <c r="V23" s="127" t="s">
        <v>346</v>
      </c>
      <c r="W23" s="121" t="s">
        <v>347</v>
      </c>
      <c r="X23" s="121">
        <v>25188</v>
      </c>
      <c r="Y23" s="130">
        <v>0</v>
      </c>
      <c r="Z23" s="122" t="s">
        <v>337</v>
      </c>
      <c r="AA23" s="126" t="s">
        <v>334</v>
      </c>
      <c r="AC23" s="108"/>
      <c r="AD23" s="108"/>
      <c r="AE23" s="108"/>
      <c r="AF23" s="109"/>
    </row>
    <row r="24" spans="1:32" ht="193.5" customHeight="1" x14ac:dyDescent="0.25">
      <c r="A24" s="66"/>
      <c r="B24" s="60" t="s">
        <v>259</v>
      </c>
      <c r="C24" s="60" t="s">
        <v>341</v>
      </c>
      <c r="D24" s="120"/>
      <c r="E24" s="120">
        <v>415</v>
      </c>
      <c r="F24" s="120"/>
      <c r="G24" s="120"/>
      <c r="H24" s="120"/>
      <c r="I24" s="120"/>
      <c r="J24" s="120"/>
      <c r="K24" s="120">
        <v>415</v>
      </c>
      <c r="L24" s="120"/>
      <c r="M24" s="120"/>
      <c r="N24" s="120"/>
      <c r="O24" s="120"/>
      <c r="P24" s="120">
        <v>0</v>
      </c>
      <c r="Q24" s="120"/>
      <c r="R24" s="120"/>
      <c r="S24" s="120"/>
      <c r="T24" s="120"/>
      <c r="U24" s="126" t="s">
        <v>334</v>
      </c>
      <c r="V24" s="127" t="s">
        <v>348</v>
      </c>
      <c r="W24" s="121" t="s">
        <v>12</v>
      </c>
      <c r="X24" s="121">
        <v>100</v>
      </c>
      <c r="Y24" s="121"/>
      <c r="Z24" s="122" t="s">
        <v>337</v>
      </c>
      <c r="AA24" s="126" t="s">
        <v>334</v>
      </c>
      <c r="AC24" s="108"/>
      <c r="AD24" s="108"/>
      <c r="AE24" s="108"/>
      <c r="AF24" s="109"/>
    </row>
    <row r="25" spans="1:32" ht="60.75" customHeight="1" x14ac:dyDescent="0.25">
      <c r="A25" s="131" t="s">
        <v>13</v>
      </c>
      <c r="B25" s="237" t="s">
        <v>256</v>
      </c>
      <c r="C25" s="237"/>
      <c r="D25" s="132"/>
      <c r="E25" s="132">
        <f>E26+E29+E34+E31+E32+E33</f>
        <v>61508.4</v>
      </c>
      <c r="F25" s="132"/>
      <c r="G25" s="132"/>
      <c r="H25" s="132"/>
      <c r="I25" s="132"/>
      <c r="J25" s="132"/>
      <c r="K25" s="132">
        <f>K26+K29+K34+K31+K32+K33</f>
        <v>61508.4</v>
      </c>
      <c r="L25" s="132">
        <f t="shared" ref="L25:T25" si="4">L26+L29+L34+L31+L32+L33</f>
        <v>0</v>
      </c>
      <c r="M25" s="132">
        <f t="shared" si="4"/>
        <v>0</v>
      </c>
      <c r="N25" s="132">
        <f t="shared" si="4"/>
        <v>0</v>
      </c>
      <c r="O25" s="132">
        <f t="shared" si="4"/>
        <v>0</v>
      </c>
      <c r="P25" s="132">
        <f t="shared" si="4"/>
        <v>18485.998</v>
      </c>
      <c r="Q25" s="132">
        <f t="shared" si="4"/>
        <v>0</v>
      </c>
      <c r="R25" s="132">
        <f t="shared" si="4"/>
        <v>0</v>
      </c>
      <c r="S25" s="132">
        <f t="shared" si="4"/>
        <v>0</v>
      </c>
      <c r="T25" s="132">
        <f t="shared" si="4"/>
        <v>2700.1790000000001</v>
      </c>
      <c r="U25" s="133" t="s">
        <v>329</v>
      </c>
      <c r="V25" s="133" t="s">
        <v>329</v>
      </c>
      <c r="W25" s="134" t="s">
        <v>329</v>
      </c>
      <c r="X25" s="134" t="s">
        <v>329</v>
      </c>
      <c r="Y25" s="134" t="s">
        <v>329</v>
      </c>
      <c r="Z25" s="134" t="s">
        <v>329</v>
      </c>
      <c r="AA25" s="135" t="s">
        <v>329</v>
      </c>
      <c r="AC25" s="108"/>
      <c r="AD25" s="108"/>
      <c r="AE25" s="108"/>
      <c r="AF25" s="109"/>
    </row>
    <row r="26" spans="1:32" ht="48" customHeight="1" x14ac:dyDescent="0.25">
      <c r="A26" s="66" t="s">
        <v>255</v>
      </c>
      <c r="B26" s="60" t="s">
        <v>254</v>
      </c>
      <c r="C26" s="60"/>
      <c r="D26" s="120"/>
      <c r="E26" s="120">
        <f>E27+E28</f>
        <v>1767.6</v>
      </c>
      <c r="F26" s="120"/>
      <c r="G26" s="120"/>
      <c r="H26" s="120"/>
      <c r="I26" s="120"/>
      <c r="J26" s="120"/>
      <c r="K26" s="120">
        <f>K27+K28</f>
        <v>1767.6</v>
      </c>
      <c r="L26" s="120"/>
      <c r="M26" s="120"/>
      <c r="N26" s="120"/>
      <c r="O26" s="120"/>
      <c r="P26" s="120">
        <f t="shared" ref="P26" si="5">P27+P28</f>
        <v>1763.1979999999999</v>
      </c>
      <c r="Q26" s="120"/>
      <c r="R26" s="120"/>
      <c r="S26" s="120"/>
      <c r="T26" s="120">
        <f>T27+T28</f>
        <v>1750.1790000000001</v>
      </c>
      <c r="U26" s="124" t="s">
        <v>329</v>
      </c>
      <c r="V26" s="124" t="s">
        <v>329</v>
      </c>
      <c r="W26" s="124" t="s">
        <v>329</v>
      </c>
      <c r="X26" s="124" t="s">
        <v>329</v>
      </c>
      <c r="Y26" s="124" t="s">
        <v>329</v>
      </c>
      <c r="Z26" s="124" t="s">
        <v>329</v>
      </c>
      <c r="AA26" s="125" t="s">
        <v>329</v>
      </c>
      <c r="AC26" s="108"/>
      <c r="AD26" s="108"/>
      <c r="AE26" s="108"/>
      <c r="AF26" s="109"/>
    </row>
    <row r="27" spans="1:32" ht="156" customHeight="1" x14ac:dyDescent="0.25">
      <c r="A27" s="66" t="s">
        <v>253</v>
      </c>
      <c r="B27" s="60" t="s">
        <v>349</v>
      </c>
      <c r="C27" s="60" t="s">
        <v>350</v>
      </c>
      <c r="D27" s="120"/>
      <c r="E27" s="120">
        <v>883.8</v>
      </c>
      <c r="F27" s="120"/>
      <c r="G27" s="120"/>
      <c r="H27" s="120"/>
      <c r="I27" s="120"/>
      <c r="J27" s="120"/>
      <c r="K27" s="120">
        <v>883.8</v>
      </c>
      <c r="L27" s="120"/>
      <c r="M27" s="120"/>
      <c r="N27" s="120"/>
      <c r="O27" s="120"/>
      <c r="P27" s="128">
        <v>883.798</v>
      </c>
      <c r="Q27" s="136"/>
      <c r="R27" s="120"/>
      <c r="S27" s="120"/>
      <c r="T27" s="120">
        <v>870.798</v>
      </c>
      <c r="U27" s="123" t="s">
        <v>351</v>
      </c>
      <c r="V27" s="123" t="s">
        <v>342</v>
      </c>
      <c r="W27" s="125" t="s">
        <v>352</v>
      </c>
      <c r="X27" s="124">
        <v>209</v>
      </c>
      <c r="Y27" s="137">
        <v>301</v>
      </c>
      <c r="Z27" s="124" t="s">
        <v>103</v>
      </c>
      <c r="AA27" s="122"/>
      <c r="AC27" s="108"/>
      <c r="AD27" s="108"/>
      <c r="AE27" s="108"/>
      <c r="AF27" s="109"/>
    </row>
    <row r="28" spans="1:32" ht="155.25" customHeight="1" x14ac:dyDescent="0.25">
      <c r="A28" s="66" t="s">
        <v>250</v>
      </c>
      <c r="B28" s="60" t="s">
        <v>353</v>
      </c>
      <c r="C28" s="60" t="s">
        <v>354</v>
      </c>
      <c r="D28" s="120"/>
      <c r="E28" s="120">
        <v>883.8</v>
      </c>
      <c r="F28" s="120"/>
      <c r="G28" s="120"/>
      <c r="H28" s="120"/>
      <c r="I28" s="120"/>
      <c r="J28" s="120"/>
      <c r="K28" s="120">
        <v>883.8</v>
      </c>
      <c r="L28" s="120"/>
      <c r="M28" s="120"/>
      <c r="N28" s="120"/>
      <c r="O28" s="120"/>
      <c r="P28" s="120">
        <v>879.4</v>
      </c>
      <c r="Q28" s="120"/>
      <c r="R28" s="120"/>
      <c r="S28" s="120"/>
      <c r="T28" s="120">
        <v>879.38099999999997</v>
      </c>
      <c r="U28" s="138" t="s">
        <v>355</v>
      </c>
      <c r="V28" s="123" t="s">
        <v>342</v>
      </c>
      <c r="W28" s="125" t="s">
        <v>352</v>
      </c>
      <c r="X28" s="124">
        <v>219</v>
      </c>
      <c r="Y28" s="139">
        <v>304</v>
      </c>
      <c r="Z28" s="124" t="s">
        <v>103</v>
      </c>
      <c r="AA28" s="122"/>
      <c r="AC28" s="108"/>
      <c r="AD28" s="108"/>
      <c r="AE28" s="108"/>
      <c r="AF28" s="109"/>
    </row>
    <row r="29" spans="1:32" ht="165" x14ac:dyDescent="0.25">
      <c r="A29" s="66" t="s">
        <v>245</v>
      </c>
      <c r="B29" s="60" t="s">
        <v>356</v>
      </c>
      <c r="C29" s="60" t="s">
        <v>357</v>
      </c>
      <c r="D29" s="120"/>
      <c r="E29" s="120">
        <f>E30</f>
        <v>58482.6</v>
      </c>
      <c r="F29" s="120"/>
      <c r="G29" s="120"/>
      <c r="H29" s="120"/>
      <c r="I29" s="120"/>
      <c r="J29" s="120"/>
      <c r="K29" s="120">
        <f>K30</f>
        <v>58482.6</v>
      </c>
      <c r="L29" s="120"/>
      <c r="M29" s="120"/>
      <c r="N29" s="120"/>
      <c r="O29" s="120"/>
      <c r="P29" s="120">
        <f>P30</f>
        <v>15743.3</v>
      </c>
      <c r="Q29" s="120"/>
      <c r="R29" s="120"/>
      <c r="S29" s="120"/>
      <c r="T29" s="120"/>
      <c r="U29" s="126"/>
      <c r="V29" s="123" t="s">
        <v>49</v>
      </c>
      <c r="W29" s="125" t="s">
        <v>49</v>
      </c>
      <c r="X29" s="130" t="s">
        <v>49</v>
      </c>
      <c r="Y29" s="124" t="s">
        <v>49</v>
      </c>
      <c r="Z29" s="124" t="s">
        <v>49</v>
      </c>
      <c r="AA29" s="122" t="s">
        <v>49</v>
      </c>
      <c r="AC29" s="108"/>
      <c r="AD29" s="108"/>
      <c r="AE29" s="108"/>
      <c r="AF29" s="109"/>
    </row>
    <row r="30" spans="1:32" ht="234.75" customHeight="1" x14ac:dyDescent="0.25">
      <c r="A30" s="66" t="s">
        <v>242</v>
      </c>
      <c r="B30" s="60" t="s">
        <v>241</v>
      </c>
      <c r="C30" s="60" t="s">
        <v>357</v>
      </c>
      <c r="D30" s="120"/>
      <c r="E30" s="120">
        <v>58482.6</v>
      </c>
      <c r="F30" s="120"/>
      <c r="G30" s="120"/>
      <c r="H30" s="120"/>
      <c r="I30" s="120"/>
      <c r="J30" s="120"/>
      <c r="K30" s="120">
        <v>58482.6</v>
      </c>
      <c r="L30" s="120"/>
      <c r="M30" s="120"/>
      <c r="N30" s="120"/>
      <c r="O30" s="120"/>
      <c r="P30" s="140">
        <v>15743.3</v>
      </c>
      <c r="Q30" s="120"/>
      <c r="R30" s="120"/>
      <c r="S30" s="120"/>
      <c r="T30" s="120">
        <v>48600.4</v>
      </c>
      <c r="U30" s="126" t="s">
        <v>358</v>
      </c>
      <c r="V30" s="123" t="s">
        <v>359</v>
      </c>
      <c r="W30" s="125" t="s">
        <v>360</v>
      </c>
      <c r="X30" s="130">
        <v>17</v>
      </c>
      <c r="Y30" s="124">
        <v>1</v>
      </c>
      <c r="Z30" s="124" t="s">
        <v>337</v>
      </c>
      <c r="AA30" s="126" t="s">
        <v>361</v>
      </c>
      <c r="AC30" s="108"/>
      <c r="AD30" s="108"/>
      <c r="AE30" s="108"/>
      <c r="AF30" s="109"/>
    </row>
    <row r="31" spans="1:32" ht="167.25" customHeight="1" x14ac:dyDescent="0.25">
      <c r="A31" s="141" t="s">
        <v>239</v>
      </c>
      <c r="B31" s="142" t="s">
        <v>362</v>
      </c>
      <c r="C31" s="143" t="s">
        <v>341</v>
      </c>
      <c r="D31" s="128"/>
      <c r="E31" s="128">
        <v>700</v>
      </c>
      <c r="F31" s="128"/>
      <c r="G31" s="128"/>
      <c r="H31" s="128"/>
      <c r="I31" s="128"/>
      <c r="J31" s="128"/>
      <c r="K31" s="128">
        <v>700</v>
      </c>
      <c r="L31" s="128"/>
      <c r="M31" s="128"/>
      <c r="N31" s="128"/>
      <c r="O31" s="128"/>
      <c r="P31" s="140">
        <v>700</v>
      </c>
      <c r="Q31" s="128"/>
      <c r="R31" s="128"/>
      <c r="S31" s="128"/>
      <c r="T31" s="128">
        <v>700</v>
      </c>
      <c r="U31" s="144"/>
      <c r="V31" s="144" t="s">
        <v>363</v>
      </c>
      <c r="W31" s="139" t="s">
        <v>11</v>
      </c>
      <c r="X31" s="145">
        <v>616</v>
      </c>
      <c r="Y31" s="137">
        <v>308</v>
      </c>
      <c r="Z31" s="139" t="s">
        <v>337</v>
      </c>
      <c r="AA31" s="129" t="s">
        <v>364</v>
      </c>
      <c r="AC31" s="108"/>
      <c r="AD31" s="108"/>
      <c r="AE31" s="108"/>
      <c r="AF31" s="109"/>
    </row>
    <row r="32" spans="1:32" ht="179.25" customHeight="1" x14ac:dyDescent="0.25">
      <c r="A32" s="66" t="s">
        <v>235</v>
      </c>
      <c r="B32" s="60" t="s">
        <v>365</v>
      </c>
      <c r="C32" s="146" t="s">
        <v>341</v>
      </c>
      <c r="D32" s="120"/>
      <c r="E32" s="120">
        <v>250</v>
      </c>
      <c r="F32" s="120"/>
      <c r="G32" s="120"/>
      <c r="H32" s="120"/>
      <c r="I32" s="120"/>
      <c r="J32" s="120"/>
      <c r="K32" s="120">
        <v>250</v>
      </c>
      <c r="L32" s="120"/>
      <c r="M32" s="120"/>
      <c r="N32" s="120"/>
      <c r="O32" s="120"/>
      <c r="P32" s="128">
        <v>250</v>
      </c>
      <c r="Q32" s="120"/>
      <c r="R32" s="120"/>
      <c r="S32" s="120"/>
      <c r="T32" s="128">
        <v>250</v>
      </c>
      <c r="U32" s="123"/>
      <c r="V32" s="123" t="s">
        <v>342</v>
      </c>
      <c r="W32" s="125" t="s">
        <v>11</v>
      </c>
      <c r="X32" s="130">
        <v>244</v>
      </c>
      <c r="Y32" s="124">
        <v>0</v>
      </c>
      <c r="Z32" s="139" t="s">
        <v>337</v>
      </c>
      <c r="AA32" s="122" t="s">
        <v>366</v>
      </c>
      <c r="AC32" s="108"/>
      <c r="AD32" s="108"/>
      <c r="AE32" s="108"/>
      <c r="AF32" s="109"/>
    </row>
    <row r="33" spans="1:32" ht="137.25" customHeight="1" x14ac:dyDescent="0.25">
      <c r="A33" s="141" t="s">
        <v>230</v>
      </c>
      <c r="B33" s="142" t="s">
        <v>367</v>
      </c>
      <c r="C33" s="143" t="s">
        <v>341</v>
      </c>
      <c r="D33" s="128"/>
      <c r="E33" s="128">
        <v>283.39999999999998</v>
      </c>
      <c r="F33" s="128"/>
      <c r="G33" s="128"/>
      <c r="H33" s="128"/>
      <c r="I33" s="128"/>
      <c r="J33" s="128"/>
      <c r="K33" s="128">
        <v>283.39999999999998</v>
      </c>
      <c r="L33" s="128"/>
      <c r="M33" s="128"/>
      <c r="N33" s="128"/>
      <c r="O33" s="128"/>
      <c r="P33" s="128">
        <v>4.7</v>
      </c>
      <c r="Q33" s="128"/>
      <c r="R33" s="128"/>
      <c r="S33" s="128"/>
      <c r="T33" s="120"/>
      <c r="U33" s="123"/>
      <c r="V33" s="123" t="s">
        <v>368</v>
      </c>
      <c r="W33" s="125" t="s">
        <v>360</v>
      </c>
      <c r="X33" s="130">
        <v>2</v>
      </c>
      <c r="Y33" s="124">
        <v>0</v>
      </c>
      <c r="Z33" s="139" t="s">
        <v>337</v>
      </c>
      <c r="AA33" s="122" t="s">
        <v>369</v>
      </c>
      <c r="AC33" s="108"/>
      <c r="AD33" s="108"/>
      <c r="AE33" s="108"/>
      <c r="AF33" s="109"/>
    </row>
    <row r="34" spans="1:32" ht="120" customHeight="1" x14ac:dyDescent="0.25">
      <c r="A34" s="66" t="s">
        <v>224</v>
      </c>
      <c r="B34" s="60" t="s">
        <v>223</v>
      </c>
      <c r="C34" s="146" t="s">
        <v>370</v>
      </c>
      <c r="D34" s="120"/>
      <c r="E34" s="120">
        <v>24.8</v>
      </c>
      <c r="F34" s="120"/>
      <c r="G34" s="120"/>
      <c r="H34" s="120"/>
      <c r="I34" s="120"/>
      <c r="J34" s="120"/>
      <c r="K34" s="120">
        <v>24.8</v>
      </c>
      <c r="L34" s="120"/>
      <c r="M34" s="120"/>
      <c r="N34" s="120"/>
      <c r="O34" s="120"/>
      <c r="P34" s="120">
        <v>24.8</v>
      </c>
      <c r="Q34" s="120"/>
      <c r="R34" s="120"/>
      <c r="S34" s="120"/>
      <c r="T34" s="120"/>
      <c r="U34" s="147"/>
      <c r="V34" s="123" t="s">
        <v>342</v>
      </c>
      <c r="W34" s="124" t="s">
        <v>11</v>
      </c>
      <c r="X34" s="124">
        <v>1000</v>
      </c>
      <c r="Y34" s="124">
        <v>1015</v>
      </c>
      <c r="Z34" s="124" t="s">
        <v>103</v>
      </c>
      <c r="AA34" s="125"/>
      <c r="AB34" s="148"/>
      <c r="AC34" s="108"/>
      <c r="AD34" s="108"/>
      <c r="AE34" s="108"/>
      <c r="AF34" s="109"/>
    </row>
    <row r="35" spans="1:32" ht="62.25" customHeight="1" x14ac:dyDescent="0.25">
      <c r="A35" s="117" t="s">
        <v>14</v>
      </c>
      <c r="B35" s="236" t="s">
        <v>221</v>
      </c>
      <c r="C35" s="236"/>
      <c r="D35" s="113"/>
      <c r="E35" s="113">
        <f>E36+E38+E43+E44+E45</f>
        <v>27663.4</v>
      </c>
      <c r="F35" s="113"/>
      <c r="G35" s="113"/>
      <c r="H35" s="113"/>
      <c r="I35" s="113"/>
      <c r="J35" s="113"/>
      <c r="K35" s="113">
        <f>K36+K38+K43+K44+K45</f>
        <v>27663.4</v>
      </c>
      <c r="L35" s="113">
        <f t="shared" ref="L35:P35" si="6">L36+L38+L43+L44+L45</f>
        <v>0</v>
      </c>
      <c r="M35" s="113">
        <f t="shared" si="6"/>
        <v>0</v>
      </c>
      <c r="N35" s="113">
        <f t="shared" si="6"/>
        <v>0</v>
      </c>
      <c r="O35" s="113">
        <f t="shared" si="6"/>
        <v>0</v>
      </c>
      <c r="P35" s="113">
        <f t="shared" si="6"/>
        <v>12705.400000000003</v>
      </c>
      <c r="Q35" s="113"/>
      <c r="R35" s="113"/>
      <c r="S35" s="113"/>
      <c r="T35" s="113">
        <f t="shared" ref="T35" si="7">T36+T38+T43+T44+T45</f>
        <v>24536.3</v>
      </c>
      <c r="U35" s="149" t="s">
        <v>329</v>
      </c>
      <c r="V35" s="149" t="s">
        <v>329</v>
      </c>
      <c r="W35" s="114" t="s">
        <v>329</v>
      </c>
      <c r="X35" s="114" t="s">
        <v>329</v>
      </c>
      <c r="Y35" s="137" t="s">
        <v>329</v>
      </c>
      <c r="Z35" s="137" t="s">
        <v>329</v>
      </c>
      <c r="AA35" s="139" t="s">
        <v>329</v>
      </c>
      <c r="AB35" s="148"/>
      <c r="AC35" s="108"/>
      <c r="AD35" s="108"/>
      <c r="AE35" s="108"/>
      <c r="AF35" s="109"/>
    </row>
    <row r="36" spans="1:32" ht="97.5" customHeight="1" x14ac:dyDescent="0.25">
      <c r="A36" s="66" t="s">
        <v>220</v>
      </c>
      <c r="B36" s="60" t="s">
        <v>219</v>
      </c>
      <c r="C36" s="60"/>
      <c r="D36" s="132"/>
      <c r="E36" s="120">
        <f>E37</f>
        <v>3388.4</v>
      </c>
      <c r="F36" s="120"/>
      <c r="G36" s="120"/>
      <c r="H36" s="120"/>
      <c r="I36" s="120"/>
      <c r="J36" s="120"/>
      <c r="K36" s="120">
        <f t="shared" ref="K36:P36" si="8">K37</f>
        <v>3388.4</v>
      </c>
      <c r="L36" s="120">
        <f t="shared" si="8"/>
        <v>0</v>
      </c>
      <c r="M36" s="120">
        <f t="shared" si="8"/>
        <v>0</v>
      </c>
      <c r="N36" s="120">
        <f t="shared" si="8"/>
        <v>0</v>
      </c>
      <c r="O36" s="120">
        <f t="shared" si="8"/>
        <v>0</v>
      </c>
      <c r="P36" s="120">
        <f t="shared" si="8"/>
        <v>1136.7</v>
      </c>
      <c r="Q36" s="120"/>
      <c r="R36" s="120"/>
      <c r="S36" s="120"/>
      <c r="T36" s="120">
        <f>T37</f>
        <v>3330.3</v>
      </c>
      <c r="U36" s="124" t="s">
        <v>329</v>
      </c>
      <c r="V36" s="124" t="s">
        <v>329</v>
      </c>
      <c r="W36" s="124" t="s">
        <v>329</v>
      </c>
      <c r="X36" s="124" t="s">
        <v>329</v>
      </c>
      <c r="Y36" s="124" t="s">
        <v>329</v>
      </c>
      <c r="Z36" s="124" t="s">
        <v>329</v>
      </c>
      <c r="AA36" s="125" t="s">
        <v>329</v>
      </c>
      <c r="AC36" s="108"/>
      <c r="AD36" s="108"/>
      <c r="AE36" s="108"/>
      <c r="AF36" s="109"/>
    </row>
    <row r="37" spans="1:32" ht="144.75" customHeight="1" x14ac:dyDescent="0.25">
      <c r="A37" s="66" t="s">
        <v>218</v>
      </c>
      <c r="B37" s="60" t="s">
        <v>371</v>
      </c>
      <c r="C37" s="150" t="s">
        <v>357</v>
      </c>
      <c r="D37" s="132"/>
      <c r="E37" s="120">
        <v>3388.4</v>
      </c>
      <c r="F37" s="120"/>
      <c r="G37" s="120"/>
      <c r="H37" s="120"/>
      <c r="I37" s="120"/>
      <c r="J37" s="120"/>
      <c r="K37" s="120">
        <v>3388.4</v>
      </c>
      <c r="L37" s="120"/>
      <c r="M37" s="120"/>
      <c r="N37" s="120"/>
      <c r="O37" s="120"/>
      <c r="P37" s="140">
        <v>1136.7</v>
      </c>
      <c r="Q37" s="120"/>
      <c r="R37" s="120"/>
      <c r="S37" s="120"/>
      <c r="T37" s="120">
        <v>3330.3</v>
      </c>
      <c r="U37" s="126" t="s">
        <v>372</v>
      </c>
      <c r="V37" s="123" t="s">
        <v>359</v>
      </c>
      <c r="W37" s="124" t="s">
        <v>373</v>
      </c>
      <c r="X37" s="124">
        <v>1</v>
      </c>
      <c r="Y37" s="124">
        <v>0</v>
      </c>
      <c r="Z37" s="125" t="s">
        <v>337</v>
      </c>
      <c r="AA37" s="126" t="s">
        <v>374</v>
      </c>
      <c r="AB37" s="148"/>
      <c r="AC37" s="108"/>
      <c r="AD37" s="108"/>
      <c r="AE37" s="108"/>
      <c r="AF37" s="109"/>
    </row>
    <row r="38" spans="1:32" ht="147.75" customHeight="1" x14ac:dyDescent="0.25">
      <c r="A38" s="151" t="s">
        <v>214</v>
      </c>
      <c r="B38" s="60" t="s">
        <v>213</v>
      </c>
      <c r="C38" s="150"/>
      <c r="D38" s="132"/>
      <c r="E38" s="120">
        <f>E39+E40+E41+E42</f>
        <v>23715</v>
      </c>
      <c r="F38" s="120"/>
      <c r="G38" s="120"/>
      <c r="H38" s="120"/>
      <c r="I38" s="120"/>
      <c r="J38" s="120"/>
      <c r="K38" s="120">
        <f>K39+K40+K41+K42</f>
        <v>23715</v>
      </c>
      <c r="L38" s="120">
        <f t="shared" ref="L38:P38" si="9">L39+L40+L41+L42</f>
        <v>0</v>
      </c>
      <c r="M38" s="120">
        <f t="shared" si="9"/>
        <v>0</v>
      </c>
      <c r="N38" s="120">
        <f t="shared" si="9"/>
        <v>0</v>
      </c>
      <c r="O38" s="120">
        <f t="shared" si="9"/>
        <v>0</v>
      </c>
      <c r="P38" s="128">
        <f t="shared" si="9"/>
        <v>11305.500000000002</v>
      </c>
      <c r="Q38" s="120"/>
      <c r="R38" s="120"/>
      <c r="S38" s="120"/>
      <c r="T38" s="120">
        <f>T39+T40+T41+T42</f>
        <v>21206</v>
      </c>
      <c r="U38" s="126"/>
      <c r="V38" s="124" t="s">
        <v>329</v>
      </c>
      <c r="W38" s="124" t="s">
        <v>329</v>
      </c>
      <c r="X38" s="124" t="s">
        <v>329</v>
      </c>
      <c r="Y38" s="124" t="s">
        <v>329</v>
      </c>
      <c r="Z38" s="124" t="s">
        <v>329</v>
      </c>
      <c r="AA38" s="125" t="s">
        <v>329</v>
      </c>
      <c r="AB38" s="148"/>
      <c r="AC38" s="108"/>
      <c r="AD38" s="108"/>
      <c r="AE38" s="108"/>
      <c r="AF38" s="109"/>
    </row>
    <row r="39" spans="1:32" ht="297.75" customHeight="1" x14ac:dyDescent="0.25">
      <c r="A39" s="151" t="s">
        <v>212</v>
      </c>
      <c r="B39" s="60" t="s">
        <v>217</v>
      </c>
      <c r="C39" s="150" t="s">
        <v>357</v>
      </c>
      <c r="D39" s="132"/>
      <c r="E39" s="120">
        <v>20000</v>
      </c>
      <c r="F39" s="120"/>
      <c r="G39" s="120"/>
      <c r="H39" s="120"/>
      <c r="I39" s="120"/>
      <c r="J39" s="120"/>
      <c r="K39" s="120">
        <v>20000</v>
      </c>
      <c r="L39" s="120"/>
      <c r="M39" s="120"/>
      <c r="N39" s="120"/>
      <c r="O39" s="120"/>
      <c r="P39" s="140">
        <v>10053.700000000001</v>
      </c>
      <c r="Q39" s="120"/>
      <c r="R39" s="120"/>
      <c r="S39" s="120"/>
      <c r="T39" s="120">
        <v>17566</v>
      </c>
      <c r="U39" s="126" t="s">
        <v>358</v>
      </c>
      <c r="V39" s="123" t="s">
        <v>359</v>
      </c>
      <c r="W39" s="124" t="s">
        <v>373</v>
      </c>
      <c r="X39" s="124">
        <v>10</v>
      </c>
      <c r="Y39" s="124">
        <v>0</v>
      </c>
      <c r="Z39" s="125" t="s">
        <v>337</v>
      </c>
      <c r="AA39" s="152" t="s">
        <v>375</v>
      </c>
      <c r="AB39" s="148"/>
      <c r="AC39" s="108"/>
      <c r="AD39" s="108"/>
      <c r="AE39" s="108"/>
      <c r="AF39" s="109"/>
    </row>
    <row r="40" spans="1:32" ht="151.5" customHeight="1" x14ac:dyDescent="0.25">
      <c r="A40" s="150" t="s">
        <v>207</v>
      </c>
      <c r="B40" s="60" t="s">
        <v>376</v>
      </c>
      <c r="C40" s="150" t="s">
        <v>357</v>
      </c>
      <c r="D40" s="153"/>
      <c r="E40" s="147">
        <v>2900</v>
      </c>
      <c r="F40" s="153"/>
      <c r="G40" s="153"/>
      <c r="H40" s="153"/>
      <c r="I40" s="153"/>
      <c r="J40" s="153"/>
      <c r="K40" s="147">
        <v>2900</v>
      </c>
      <c r="L40" s="153"/>
      <c r="M40" s="153"/>
      <c r="N40" s="153"/>
      <c r="O40" s="153"/>
      <c r="P40" s="139">
        <v>860.2</v>
      </c>
      <c r="Q40" s="153"/>
      <c r="R40" s="153"/>
      <c r="S40" s="153"/>
      <c r="T40" s="154">
        <v>3020</v>
      </c>
      <c r="U40" s="125" t="s">
        <v>377</v>
      </c>
      <c r="V40" s="125" t="s">
        <v>378</v>
      </c>
      <c r="W40" s="125" t="s">
        <v>373</v>
      </c>
      <c r="X40" s="125">
        <v>2</v>
      </c>
      <c r="Y40" s="125">
        <v>0</v>
      </c>
      <c r="Z40" s="125" t="s">
        <v>337</v>
      </c>
      <c r="AA40" s="125" t="s">
        <v>379</v>
      </c>
      <c r="AB40" s="148"/>
      <c r="AC40" s="108"/>
      <c r="AD40" s="108"/>
      <c r="AE40" s="108"/>
      <c r="AF40" s="109"/>
    </row>
    <row r="41" spans="1:32" ht="153" customHeight="1" x14ac:dyDescent="0.25">
      <c r="A41" s="151" t="s">
        <v>202</v>
      </c>
      <c r="B41" s="60" t="s">
        <v>380</v>
      </c>
      <c r="C41" s="150" t="s">
        <v>357</v>
      </c>
      <c r="D41" s="132"/>
      <c r="E41" s="120">
        <v>715</v>
      </c>
      <c r="F41" s="120"/>
      <c r="G41" s="120"/>
      <c r="H41" s="120"/>
      <c r="I41" s="120"/>
      <c r="J41" s="120"/>
      <c r="K41" s="120">
        <v>715</v>
      </c>
      <c r="L41" s="120"/>
      <c r="M41" s="120"/>
      <c r="N41" s="120"/>
      <c r="O41" s="120"/>
      <c r="P41" s="140">
        <v>366.6</v>
      </c>
      <c r="Q41" s="120"/>
      <c r="R41" s="120"/>
      <c r="S41" s="120"/>
      <c r="T41" s="120">
        <v>595</v>
      </c>
      <c r="U41" s="126" t="s">
        <v>358</v>
      </c>
      <c r="V41" s="138" t="s">
        <v>381</v>
      </c>
      <c r="W41" s="138" t="s">
        <v>382</v>
      </c>
      <c r="X41" s="130">
        <v>5</v>
      </c>
      <c r="Y41" s="130">
        <v>0</v>
      </c>
      <c r="Z41" s="155" t="s">
        <v>337</v>
      </c>
      <c r="AA41" s="126" t="s">
        <v>383</v>
      </c>
      <c r="AB41" s="148"/>
      <c r="AC41" s="108"/>
      <c r="AD41" s="108"/>
      <c r="AE41" s="108"/>
      <c r="AF41" s="109"/>
    </row>
    <row r="42" spans="1:32" ht="144" customHeight="1" x14ac:dyDescent="0.25">
      <c r="A42" s="151" t="s">
        <v>198</v>
      </c>
      <c r="B42" s="60" t="s">
        <v>384</v>
      </c>
      <c r="C42" s="150" t="s">
        <v>357</v>
      </c>
      <c r="D42" s="132"/>
      <c r="E42" s="120">
        <v>100</v>
      </c>
      <c r="F42" s="120"/>
      <c r="G42" s="120"/>
      <c r="H42" s="120"/>
      <c r="I42" s="120"/>
      <c r="J42" s="120"/>
      <c r="K42" s="120">
        <v>100</v>
      </c>
      <c r="L42" s="120"/>
      <c r="M42" s="120"/>
      <c r="N42" s="120"/>
      <c r="O42" s="120"/>
      <c r="P42" s="156">
        <v>25</v>
      </c>
      <c r="Q42" s="120"/>
      <c r="R42" s="120"/>
      <c r="S42" s="120"/>
      <c r="T42" s="120">
        <v>25</v>
      </c>
      <c r="U42" s="126" t="s">
        <v>385</v>
      </c>
      <c r="V42" s="138" t="s">
        <v>386</v>
      </c>
      <c r="W42" s="130" t="s">
        <v>360</v>
      </c>
      <c r="X42" s="130" t="s">
        <v>387</v>
      </c>
      <c r="Y42" s="130" t="s">
        <v>388</v>
      </c>
      <c r="Z42" s="155" t="s">
        <v>337</v>
      </c>
      <c r="AA42" s="126" t="s">
        <v>385</v>
      </c>
      <c r="AB42" s="148"/>
      <c r="AC42" s="108"/>
      <c r="AD42" s="108"/>
      <c r="AE42" s="108"/>
      <c r="AF42" s="109"/>
    </row>
    <row r="43" spans="1:32" ht="132.75" customHeight="1" x14ac:dyDescent="0.25">
      <c r="A43" s="66" t="s">
        <v>194</v>
      </c>
      <c r="B43" s="60" t="s">
        <v>389</v>
      </c>
      <c r="C43" s="60" t="s">
        <v>344</v>
      </c>
      <c r="D43" s="120"/>
      <c r="E43" s="120">
        <v>84.8</v>
      </c>
      <c r="F43" s="120"/>
      <c r="G43" s="120"/>
      <c r="H43" s="120"/>
      <c r="I43" s="120"/>
      <c r="J43" s="120"/>
      <c r="K43" s="120">
        <v>84.8</v>
      </c>
      <c r="L43" s="120"/>
      <c r="M43" s="120"/>
      <c r="N43" s="120"/>
      <c r="O43" s="120"/>
      <c r="P43" s="120">
        <v>0</v>
      </c>
      <c r="Q43" s="120"/>
      <c r="R43" s="120"/>
      <c r="S43" s="120"/>
      <c r="T43" s="120"/>
      <c r="U43" s="126" t="s">
        <v>334</v>
      </c>
      <c r="V43" s="123" t="s">
        <v>342</v>
      </c>
      <c r="W43" s="124" t="s">
        <v>11</v>
      </c>
      <c r="X43" s="124">
        <v>70</v>
      </c>
      <c r="Y43" s="124">
        <v>0</v>
      </c>
      <c r="Z43" s="125" t="s">
        <v>337</v>
      </c>
      <c r="AA43" s="126" t="s">
        <v>334</v>
      </c>
      <c r="AC43" s="108"/>
      <c r="AD43" s="108"/>
      <c r="AE43" s="108"/>
      <c r="AF43" s="109"/>
    </row>
    <row r="44" spans="1:32" ht="112.5" customHeight="1" x14ac:dyDescent="0.25">
      <c r="A44" s="66" t="s">
        <v>191</v>
      </c>
      <c r="B44" s="60" t="s">
        <v>190</v>
      </c>
      <c r="C44" s="60" t="s">
        <v>344</v>
      </c>
      <c r="D44" s="120"/>
      <c r="E44" s="120">
        <v>212</v>
      </c>
      <c r="F44" s="120"/>
      <c r="G44" s="120"/>
      <c r="H44" s="120"/>
      <c r="I44" s="120"/>
      <c r="J44" s="120"/>
      <c r="K44" s="120">
        <v>212</v>
      </c>
      <c r="L44" s="120"/>
      <c r="M44" s="120"/>
      <c r="N44" s="120"/>
      <c r="O44" s="120"/>
      <c r="P44" s="128">
        <v>0</v>
      </c>
      <c r="Q44" s="120"/>
      <c r="R44" s="120"/>
      <c r="S44" s="120"/>
      <c r="T44" s="120"/>
      <c r="U44" s="126" t="s">
        <v>334</v>
      </c>
      <c r="V44" s="123" t="s">
        <v>342</v>
      </c>
      <c r="W44" s="124" t="s">
        <v>11</v>
      </c>
      <c r="X44" s="124">
        <v>400</v>
      </c>
      <c r="Y44" s="124">
        <v>0</v>
      </c>
      <c r="Z44" s="125" t="s">
        <v>337</v>
      </c>
      <c r="AA44" s="126" t="s">
        <v>334</v>
      </c>
      <c r="AC44" s="108"/>
      <c r="AD44" s="108"/>
      <c r="AE44" s="108"/>
      <c r="AF44" s="109"/>
    </row>
    <row r="45" spans="1:32" ht="210.75" customHeight="1" x14ac:dyDescent="0.25">
      <c r="A45" s="66" t="s">
        <v>186</v>
      </c>
      <c r="B45" s="60" t="s">
        <v>185</v>
      </c>
      <c r="C45" s="60" t="s">
        <v>344</v>
      </c>
      <c r="D45" s="120"/>
      <c r="E45" s="120">
        <v>263.2</v>
      </c>
      <c r="F45" s="120"/>
      <c r="G45" s="120"/>
      <c r="H45" s="120"/>
      <c r="I45" s="120"/>
      <c r="J45" s="120"/>
      <c r="K45" s="120">
        <v>263.2</v>
      </c>
      <c r="L45" s="120"/>
      <c r="M45" s="120"/>
      <c r="N45" s="120"/>
      <c r="O45" s="120"/>
      <c r="P45" s="120">
        <v>263.2</v>
      </c>
      <c r="Q45" s="120"/>
      <c r="R45" s="120"/>
      <c r="S45" s="120"/>
      <c r="T45" s="120"/>
      <c r="U45" s="157"/>
      <c r="V45" s="123" t="s">
        <v>390</v>
      </c>
      <c r="W45" s="124" t="s">
        <v>347</v>
      </c>
      <c r="X45" s="124">
        <v>4</v>
      </c>
      <c r="Y45" s="137">
        <v>0</v>
      </c>
      <c r="Z45" s="125" t="s">
        <v>337</v>
      </c>
      <c r="AA45" s="157" t="s">
        <v>391</v>
      </c>
      <c r="AC45" s="108"/>
      <c r="AD45" s="108"/>
      <c r="AE45" s="108"/>
      <c r="AF45" s="109"/>
    </row>
    <row r="46" spans="1:32" ht="57.75" customHeight="1" x14ac:dyDescent="0.25">
      <c r="A46" s="158" t="s">
        <v>180</v>
      </c>
      <c r="B46" s="246" t="s">
        <v>179</v>
      </c>
      <c r="C46" s="246"/>
      <c r="D46" s="113">
        <f>D47</f>
        <v>239806.8</v>
      </c>
      <c r="E46" s="113">
        <f>SUM(E47:E54)</f>
        <v>1541733.7</v>
      </c>
      <c r="F46" s="113"/>
      <c r="G46" s="113"/>
      <c r="H46" s="113"/>
      <c r="I46" s="113">
        <f t="shared" ref="I46:S46" si="10">I47+I49+I50+I51+I52+I53+I54</f>
        <v>239806.8</v>
      </c>
      <c r="J46" s="113">
        <f t="shared" si="10"/>
        <v>0</v>
      </c>
      <c r="K46" s="113">
        <f t="shared" si="10"/>
        <v>1541733.7</v>
      </c>
      <c r="L46" s="113">
        <f t="shared" si="10"/>
        <v>0</v>
      </c>
      <c r="M46" s="113">
        <f t="shared" si="10"/>
        <v>0</v>
      </c>
      <c r="N46" s="113">
        <f t="shared" si="10"/>
        <v>84325.9</v>
      </c>
      <c r="O46" s="113">
        <f t="shared" si="10"/>
        <v>0</v>
      </c>
      <c r="P46" s="113">
        <f t="shared" si="10"/>
        <v>533865</v>
      </c>
      <c r="Q46" s="113">
        <f t="shared" si="10"/>
        <v>0</v>
      </c>
      <c r="R46" s="113">
        <f t="shared" si="10"/>
        <v>0</v>
      </c>
      <c r="S46" s="113">
        <f t="shared" si="10"/>
        <v>0</v>
      </c>
      <c r="T46" s="113">
        <f>SUM(T47:T54)</f>
        <v>883.05</v>
      </c>
      <c r="U46" s="149" t="s">
        <v>329</v>
      </c>
      <c r="V46" s="149" t="s">
        <v>329</v>
      </c>
      <c r="W46" s="114" t="s">
        <v>329</v>
      </c>
      <c r="X46" s="114" t="s">
        <v>329</v>
      </c>
      <c r="Y46" s="114" t="s">
        <v>329</v>
      </c>
      <c r="Z46" s="114" t="s">
        <v>329</v>
      </c>
      <c r="AA46" s="118" t="s">
        <v>329</v>
      </c>
      <c r="AC46" s="108"/>
      <c r="AD46" s="108"/>
      <c r="AE46" s="108"/>
      <c r="AF46" s="109"/>
    </row>
    <row r="47" spans="1:32" ht="43.5" customHeight="1" x14ac:dyDescent="0.25">
      <c r="A47" s="244" t="s">
        <v>178</v>
      </c>
      <c r="B47" s="206" t="s">
        <v>392</v>
      </c>
      <c r="C47" s="218" t="s">
        <v>357</v>
      </c>
      <c r="D47" s="238">
        <v>239806.8</v>
      </c>
      <c r="E47" s="238">
        <v>1500000</v>
      </c>
      <c r="F47" s="238"/>
      <c r="G47" s="238"/>
      <c r="H47" s="238"/>
      <c r="I47" s="238">
        <f>D47</f>
        <v>239806.8</v>
      </c>
      <c r="J47" s="238"/>
      <c r="K47" s="238">
        <f>E47</f>
        <v>1500000</v>
      </c>
      <c r="L47" s="238"/>
      <c r="M47" s="238"/>
      <c r="N47" s="243">
        <v>84325.9</v>
      </c>
      <c r="O47" s="247"/>
      <c r="P47" s="243">
        <v>510705.6</v>
      </c>
      <c r="Q47" s="238"/>
      <c r="R47" s="238"/>
      <c r="S47" s="238"/>
      <c r="T47" s="239"/>
      <c r="U47" s="241" t="s">
        <v>393</v>
      </c>
      <c r="V47" s="242" t="s">
        <v>394</v>
      </c>
      <c r="W47" s="232" t="s">
        <v>347</v>
      </c>
      <c r="X47" s="232">
        <v>1272</v>
      </c>
      <c r="Y47" s="233">
        <v>692</v>
      </c>
      <c r="Z47" s="234" t="s">
        <v>337</v>
      </c>
      <c r="AA47" s="235" t="s">
        <v>393</v>
      </c>
      <c r="AC47" s="108"/>
      <c r="AD47" s="108"/>
      <c r="AE47" s="108"/>
      <c r="AF47" s="109"/>
    </row>
    <row r="48" spans="1:32" ht="409.5" customHeight="1" x14ac:dyDescent="0.25">
      <c r="A48" s="244"/>
      <c r="B48" s="206"/>
      <c r="C48" s="21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43"/>
      <c r="O48" s="247"/>
      <c r="P48" s="243"/>
      <c r="Q48" s="238"/>
      <c r="R48" s="238"/>
      <c r="S48" s="238"/>
      <c r="T48" s="240"/>
      <c r="U48" s="241"/>
      <c r="V48" s="242"/>
      <c r="W48" s="232"/>
      <c r="X48" s="232"/>
      <c r="Y48" s="233"/>
      <c r="Z48" s="234"/>
      <c r="AA48" s="235"/>
      <c r="AC48" s="108"/>
      <c r="AD48" s="108"/>
      <c r="AE48" s="108"/>
      <c r="AF48" s="109"/>
    </row>
    <row r="49" spans="1:37" ht="191.25" customHeight="1" x14ac:dyDescent="0.25">
      <c r="A49" s="66" t="s">
        <v>174</v>
      </c>
      <c r="B49" s="60" t="s">
        <v>173</v>
      </c>
      <c r="C49" s="53" t="s">
        <v>357</v>
      </c>
      <c r="D49" s="120"/>
      <c r="E49" s="120">
        <v>161.19999999999999</v>
      </c>
      <c r="F49" s="120"/>
      <c r="G49" s="120"/>
      <c r="H49" s="120"/>
      <c r="I49" s="120"/>
      <c r="J49" s="120"/>
      <c r="K49" s="120">
        <v>161.19999999999999</v>
      </c>
      <c r="L49" s="120"/>
      <c r="M49" s="120"/>
      <c r="N49" s="120"/>
      <c r="O49" s="120"/>
      <c r="P49" s="156">
        <v>93.6</v>
      </c>
      <c r="Q49" s="156"/>
      <c r="R49" s="156"/>
      <c r="S49" s="156"/>
      <c r="T49" s="156"/>
      <c r="U49" s="159" t="s">
        <v>395</v>
      </c>
      <c r="V49" s="123" t="s">
        <v>396</v>
      </c>
      <c r="W49" s="124" t="s">
        <v>11</v>
      </c>
      <c r="X49" s="124">
        <v>31</v>
      </c>
      <c r="Y49" s="137">
        <v>20</v>
      </c>
      <c r="Z49" s="122" t="s">
        <v>337</v>
      </c>
      <c r="AA49" s="159" t="s">
        <v>393</v>
      </c>
      <c r="AC49" s="108"/>
      <c r="AD49" s="108"/>
      <c r="AE49" s="108"/>
      <c r="AF49" s="109"/>
    </row>
    <row r="50" spans="1:37" s="160" customFormat="1" ht="264.75" customHeight="1" x14ac:dyDescent="0.25">
      <c r="A50" s="66" t="s">
        <v>170</v>
      </c>
      <c r="B50" s="60" t="s">
        <v>397</v>
      </c>
      <c r="C50" s="53" t="s">
        <v>357</v>
      </c>
      <c r="D50" s="120"/>
      <c r="E50" s="120">
        <v>2475</v>
      </c>
      <c r="F50" s="120"/>
      <c r="G50" s="120"/>
      <c r="H50" s="120"/>
      <c r="I50" s="120"/>
      <c r="J50" s="120"/>
      <c r="K50" s="120">
        <v>2475</v>
      </c>
      <c r="L50" s="120"/>
      <c r="M50" s="120"/>
      <c r="N50" s="120"/>
      <c r="O50" s="120"/>
      <c r="P50" s="140">
        <v>1543.3</v>
      </c>
      <c r="Q50" s="156"/>
      <c r="R50" s="156"/>
      <c r="S50" s="156"/>
      <c r="T50" s="156"/>
      <c r="U50" s="159" t="s">
        <v>398</v>
      </c>
      <c r="V50" s="123" t="s">
        <v>396</v>
      </c>
      <c r="W50" s="124" t="s">
        <v>11</v>
      </c>
      <c r="X50" s="124">
        <v>24</v>
      </c>
      <c r="Y50" s="137">
        <v>16</v>
      </c>
      <c r="Z50" s="122" t="s">
        <v>337</v>
      </c>
      <c r="AA50" s="159" t="s">
        <v>398</v>
      </c>
      <c r="AB50" s="148"/>
      <c r="AC50" s="108"/>
      <c r="AD50" s="108"/>
      <c r="AE50" s="108"/>
      <c r="AF50" s="109"/>
      <c r="AG50" s="148"/>
      <c r="AH50" s="148"/>
      <c r="AI50" s="148"/>
      <c r="AJ50" s="148"/>
      <c r="AK50" s="148"/>
    </row>
    <row r="51" spans="1:37" ht="129.75" customHeight="1" x14ac:dyDescent="0.25">
      <c r="A51" s="66" t="s">
        <v>165</v>
      </c>
      <c r="B51" s="60" t="s">
        <v>164</v>
      </c>
      <c r="C51" s="53" t="s">
        <v>341</v>
      </c>
      <c r="D51" s="120"/>
      <c r="E51" s="120">
        <v>883.1</v>
      </c>
      <c r="F51" s="120"/>
      <c r="G51" s="120"/>
      <c r="H51" s="120"/>
      <c r="I51" s="120"/>
      <c r="J51" s="120"/>
      <c r="K51" s="120">
        <v>883.1</v>
      </c>
      <c r="L51" s="120"/>
      <c r="M51" s="120"/>
      <c r="N51" s="120"/>
      <c r="O51" s="120"/>
      <c r="P51" s="156">
        <v>0</v>
      </c>
      <c r="Q51" s="120"/>
      <c r="R51" s="120"/>
      <c r="S51" s="120"/>
      <c r="T51" s="120">
        <v>883.05</v>
      </c>
      <c r="U51" s="159" t="s">
        <v>334</v>
      </c>
      <c r="V51" s="123" t="s">
        <v>396</v>
      </c>
      <c r="W51" s="124" t="s">
        <v>11</v>
      </c>
      <c r="X51" s="124">
        <v>29</v>
      </c>
      <c r="Y51" s="124">
        <v>0</v>
      </c>
      <c r="Z51" s="125" t="s">
        <v>337</v>
      </c>
      <c r="AA51" s="126" t="s">
        <v>334</v>
      </c>
      <c r="AC51" s="108"/>
      <c r="AD51" s="108"/>
      <c r="AE51" s="108"/>
      <c r="AF51" s="109"/>
    </row>
    <row r="52" spans="1:37" ht="118.5" customHeight="1" x14ac:dyDescent="0.25">
      <c r="A52" s="66" t="s">
        <v>162</v>
      </c>
      <c r="B52" s="60" t="s">
        <v>399</v>
      </c>
      <c r="C52" s="53" t="s">
        <v>341</v>
      </c>
      <c r="D52" s="120"/>
      <c r="E52" s="120">
        <v>50</v>
      </c>
      <c r="F52" s="120"/>
      <c r="G52" s="120"/>
      <c r="H52" s="120"/>
      <c r="I52" s="120"/>
      <c r="J52" s="120"/>
      <c r="K52" s="120">
        <v>50</v>
      </c>
      <c r="L52" s="120"/>
      <c r="M52" s="120"/>
      <c r="N52" s="120"/>
      <c r="O52" s="120"/>
      <c r="P52" s="156">
        <v>0</v>
      </c>
      <c r="Q52" s="120"/>
      <c r="R52" s="120"/>
      <c r="S52" s="120"/>
      <c r="T52" s="120"/>
      <c r="U52" s="126" t="s">
        <v>334</v>
      </c>
      <c r="V52" s="123" t="s">
        <v>396</v>
      </c>
      <c r="W52" s="124" t="s">
        <v>11</v>
      </c>
      <c r="X52" s="124">
        <v>22</v>
      </c>
      <c r="Y52" s="124">
        <v>0</v>
      </c>
      <c r="Z52" s="125" t="s">
        <v>337</v>
      </c>
      <c r="AA52" s="126" t="s">
        <v>334</v>
      </c>
      <c r="AB52" s="148"/>
      <c r="AC52" s="108"/>
      <c r="AD52" s="108"/>
      <c r="AE52" s="108"/>
      <c r="AF52" s="109"/>
    </row>
    <row r="53" spans="1:37" ht="108" customHeight="1" x14ac:dyDescent="0.25">
      <c r="A53" s="66" t="s">
        <v>158</v>
      </c>
      <c r="B53" s="60" t="s">
        <v>400</v>
      </c>
      <c r="C53" s="53" t="s">
        <v>357</v>
      </c>
      <c r="D53" s="120"/>
      <c r="E53" s="120">
        <v>38115</v>
      </c>
      <c r="F53" s="120"/>
      <c r="G53" s="120"/>
      <c r="H53" s="120"/>
      <c r="I53" s="120"/>
      <c r="J53" s="120"/>
      <c r="K53" s="120">
        <v>38115</v>
      </c>
      <c r="L53" s="120"/>
      <c r="M53" s="120"/>
      <c r="N53" s="120"/>
      <c r="O53" s="120"/>
      <c r="P53" s="140">
        <v>21473.1</v>
      </c>
      <c r="Q53" s="156"/>
      <c r="R53" s="156"/>
      <c r="S53" s="156"/>
      <c r="T53" s="156"/>
      <c r="U53" s="159" t="s">
        <v>393</v>
      </c>
      <c r="V53" s="123" t="s">
        <v>401</v>
      </c>
      <c r="W53" s="124" t="s">
        <v>11</v>
      </c>
      <c r="X53" s="124">
        <v>90</v>
      </c>
      <c r="Y53" s="137">
        <v>76</v>
      </c>
      <c r="Z53" s="125" t="s">
        <v>337</v>
      </c>
      <c r="AA53" s="161" t="s">
        <v>402</v>
      </c>
      <c r="AB53" s="148"/>
      <c r="AC53" s="108"/>
      <c r="AD53" s="108"/>
      <c r="AE53" s="108"/>
      <c r="AF53" s="109"/>
    </row>
    <row r="54" spans="1:37" ht="111" customHeight="1" x14ac:dyDescent="0.25">
      <c r="A54" s="66" t="s">
        <v>153</v>
      </c>
      <c r="B54" s="60" t="s">
        <v>403</v>
      </c>
      <c r="C54" s="53" t="s">
        <v>344</v>
      </c>
      <c r="D54" s="120"/>
      <c r="E54" s="120">
        <v>49.4</v>
      </c>
      <c r="F54" s="120"/>
      <c r="G54" s="120"/>
      <c r="H54" s="120"/>
      <c r="I54" s="120"/>
      <c r="J54" s="120"/>
      <c r="K54" s="120">
        <v>49.4</v>
      </c>
      <c r="L54" s="120"/>
      <c r="M54" s="120"/>
      <c r="N54" s="120"/>
      <c r="O54" s="120"/>
      <c r="P54" s="120">
        <v>49.4</v>
      </c>
      <c r="Q54" s="120"/>
      <c r="R54" s="120"/>
      <c r="S54" s="120"/>
      <c r="T54" s="120"/>
      <c r="U54" s="159"/>
      <c r="V54" s="123" t="s">
        <v>396</v>
      </c>
      <c r="W54" s="124" t="s">
        <v>11</v>
      </c>
      <c r="X54" s="124">
        <v>100</v>
      </c>
      <c r="Y54" s="124">
        <v>100</v>
      </c>
      <c r="Z54" s="124" t="s">
        <v>103</v>
      </c>
      <c r="AA54" s="122"/>
      <c r="AB54" s="148"/>
      <c r="AC54" s="108"/>
      <c r="AD54" s="108"/>
      <c r="AE54" s="108"/>
      <c r="AF54" s="109"/>
    </row>
    <row r="55" spans="1:37" ht="62.25" customHeight="1" x14ac:dyDescent="0.25">
      <c r="A55" s="117" t="s">
        <v>15</v>
      </c>
      <c r="B55" s="236" t="s">
        <v>148</v>
      </c>
      <c r="C55" s="236"/>
      <c r="D55" s="113"/>
      <c r="E55" s="113">
        <f>SUM(E56:E65)</f>
        <v>7695.0999999999995</v>
      </c>
      <c r="F55" s="113"/>
      <c r="G55" s="113"/>
      <c r="H55" s="113"/>
      <c r="I55" s="113"/>
      <c r="J55" s="113"/>
      <c r="K55" s="113">
        <f>SUM(K56:K65)</f>
        <v>7695.0999999999995</v>
      </c>
      <c r="L55" s="113"/>
      <c r="M55" s="113"/>
      <c r="N55" s="113"/>
      <c r="O55" s="113"/>
      <c r="P55" s="113">
        <f t="shared" ref="P55" si="11">SUM(P56:P65)</f>
        <v>3334.6</v>
      </c>
      <c r="Q55" s="113"/>
      <c r="R55" s="113"/>
      <c r="S55" s="113"/>
      <c r="T55" s="113">
        <f>SUM(T56:T65)</f>
        <v>3020.6</v>
      </c>
      <c r="U55" s="113"/>
      <c r="V55" s="149" t="s">
        <v>329</v>
      </c>
      <c r="W55" s="114" t="s">
        <v>329</v>
      </c>
      <c r="X55" s="114" t="s">
        <v>329</v>
      </c>
      <c r="Y55" s="114" t="s">
        <v>329</v>
      </c>
      <c r="Z55" s="114" t="s">
        <v>329</v>
      </c>
      <c r="AA55" s="118" t="s">
        <v>329</v>
      </c>
      <c r="AB55" s="148"/>
      <c r="AC55" s="108"/>
      <c r="AD55" s="108"/>
      <c r="AE55" s="108"/>
      <c r="AF55" s="109"/>
    </row>
    <row r="56" spans="1:37" ht="168.75" customHeight="1" x14ac:dyDescent="0.25">
      <c r="A56" s="66" t="s">
        <v>147</v>
      </c>
      <c r="B56" s="60" t="s">
        <v>146</v>
      </c>
      <c r="C56" s="53" t="s">
        <v>404</v>
      </c>
      <c r="D56" s="120"/>
      <c r="E56" s="120">
        <v>2160.1</v>
      </c>
      <c r="F56" s="120"/>
      <c r="G56" s="120"/>
      <c r="H56" s="120"/>
      <c r="I56" s="120"/>
      <c r="J56" s="120"/>
      <c r="K56" s="120">
        <v>2160.1</v>
      </c>
      <c r="L56" s="120"/>
      <c r="M56" s="120"/>
      <c r="N56" s="120"/>
      <c r="O56" s="120"/>
      <c r="P56" s="128">
        <v>1247.7</v>
      </c>
      <c r="Q56" s="120"/>
      <c r="R56" s="120"/>
      <c r="S56" s="120"/>
      <c r="T56" s="128">
        <v>1458.3</v>
      </c>
      <c r="U56" s="159" t="s">
        <v>398</v>
      </c>
      <c r="V56" s="123" t="s">
        <v>405</v>
      </c>
      <c r="W56" s="124" t="s">
        <v>11</v>
      </c>
      <c r="X56" s="124">
        <v>3554</v>
      </c>
      <c r="Y56" s="145">
        <v>2538</v>
      </c>
      <c r="Z56" s="152" t="s">
        <v>337</v>
      </c>
      <c r="AA56" s="159" t="s">
        <v>406</v>
      </c>
      <c r="AC56" s="108"/>
      <c r="AD56" s="108"/>
      <c r="AE56" s="108"/>
      <c r="AF56" s="109"/>
    </row>
    <row r="57" spans="1:37" ht="140.25" customHeight="1" x14ac:dyDescent="0.25">
      <c r="A57" s="66" t="s">
        <v>142</v>
      </c>
      <c r="B57" s="60" t="s">
        <v>141</v>
      </c>
      <c r="C57" s="53" t="s">
        <v>407</v>
      </c>
      <c r="D57" s="120"/>
      <c r="E57" s="120">
        <v>1400</v>
      </c>
      <c r="F57" s="120"/>
      <c r="G57" s="120"/>
      <c r="H57" s="120"/>
      <c r="I57" s="120"/>
      <c r="J57" s="120"/>
      <c r="K57" s="120">
        <v>1400</v>
      </c>
      <c r="L57" s="120"/>
      <c r="M57" s="120"/>
      <c r="N57" s="120"/>
      <c r="O57" s="120"/>
      <c r="P57" s="120">
        <v>0</v>
      </c>
      <c r="Q57" s="120"/>
      <c r="R57" s="120"/>
      <c r="S57" s="120"/>
      <c r="T57" s="128">
        <v>0</v>
      </c>
      <c r="U57" s="159" t="s">
        <v>108</v>
      </c>
      <c r="V57" s="123" t="s">
        <v>408</v>
      </c>
      <c r="W57" s="124" t="s">
        <v>373</v>
      </c>
      <c r="X57" s="124">
        <v>70</v>
      </c>
      <c r="Y57" s="124">
        <v>0</v>
      </c>
      <c r="Z57" s="139" t="s">
        <v>337</v>
      </c>
      <c r="AA57" s="159" t="s">
        <v>108</v>
      </c>
      <c r="AC57" s="108"/>
      <c r="AD57" s="108"/>
      <c r="AE57" s="108"/>
      <c r="AF57" s="109"/>
    </row>
    <row r="58" spans="1:37" ht="204" customHeight="1" x14ac:dyDescent="0.25">
      <c r="A58" s="66" t="s">
        <v>409</v>
      </c>
      <c r="B58" s="60" t="s">
        <v>410</v>
      </c>
      <c r="C58" s="53" t="s">
        <v>411</v>
      </c>
      <c r="D58" s="120"/>
      <c r="E58" s="120">
        <v>3384.1</v>
      </c>
      <c r="F58" s="120"/>
      <c r="G58" s="120"/>
      <c r="H58" s="120"/>
      <c r="I58" s="120"/>
      <c r="J58" s="120"/>
      <c r="K58" s="120">
        <f>E58</f>
        <v>3384.1</v>
      </c>
      <c r="L58" s="120"/>
      <c r="M58" s="120"/>
      <c r="N58" s="120"/>
      <c r="O58" s="120"/>
      <c r="P58" s="128">
        <v>1562.3</v>
      </c>
      <c r="Q58" s="120"/>
      <c r="R58" s="120"/>
      <c r="S58" s="120"/>
      <c r="T58" s="162">
        <v>1562.3</v>
      </c>
      <c r="U58" s="159" t="s">
        <v>398</v>
      </c>
      <c r="V58" s="123" t="s">
        <v>405</v>
      </c>
      <c r="W58" s="124" t="s">
        <v>11</v>
      </c>
      <c r="X58" s="163">
        <v>5350</v>
      </c>
      <c r="Y58" s="145">
        <v>1111</v>
      </c>
      <c r="Z58" s="152" t="s">
        <v>337</v>
      </c>
      <c r="AA58" s="164" t="s">
        <v>398</v>
      </c>
      <c r="AC58" s="108"/>
      <c r="AD58" s="108"/>
      <c r="AE58" s="108"/>
      <c r="AF58" s="109"/>
    </row>
    <row r="59" spans="1:37" ht="150.75" customHeight="1" x14ac:dyDescent="0.25">
      <c r="A59" s="66" t="s">
        <v>132</v>
      </c>
      <c r="B59" s="60" t="s">
        <v>131</v>
      </c>
      <c r="C59" s="53" t="s">
        <v>344</v>
      </c>
      <c r="D59" s="120"/>
      <c r="E59" s="120">
        <v>246.8</v>
      </c>
      <c r="F59" s="120"/>
      <c r="G59" s="120"/>
      <c r="H59" s="120"/>
      <c r="I59" s="120"/>
      <c r="J59" s="120"/>
      <c r="K59" s="120">
        <v>246.8</v>
      </c>
      <c r="L59" s="120"/>
      <c r="M59" s="120"/>
      <c r="N59" s="120"/>
      <c r="O59" s="120"/>
      <c r="P59" s="128">
        <v>87.2</v>
      </c>
      <c r="Q59" s="120"/>
      <c r="R59" s="120"/>
      <c r="S59" s="120"/>
      <c r="T59" s="120"/>
      <c r="U59" s="159" t="s">
        <v>412</v>
      </c>
      <c r="V59" s="123" t="s">
        <v>413</v>
      </c>
      <c r="W59" s="124" t="s">
        <v>373</v>
      </c>
      <c r="X59" s="124">
        <v>4</v>
      </c>
      <c r="Y59" s="137">
        <v>1</v>
      </c>
      <c r="Z59" s="139" t="s">
        <v>337</v>
      </c>
      <c r="AA59" s="139" t="s">
        <v>412</v>
      </c>
      <c r="AC59" s="108"/>
      <c r="AD59" s="108"/>
      <c r="AE59" s="108"/>
      <c r="AF59" s="109"/>
    </row>
    <row r="60" spans="1:37" ht="117.75" customHeight="1" x14ac:dyDescent="0.25">
      <c r="A60" s="66" t="s">
        <v>128</v>
      </c>
      <c r="B60" s="60" t="s">
        <v>414</v>
      </c>
      <c r="C60" s="53" t="s">
        <v>344</v>
      </c>
      <c r="D60" s="120"/>
      <c r="E60" s="120">
        <v>132.5</v>
      </c>
      <c r="F60" s="120"/>
      <c r="G60" s="120"/>
      <c r="H60" s="120"/>
      <c r="I60" s="120"/>
      <c r="J60" s="120"/>
      <c r="K60" s="120">
        <v>132.5</v>
      </c>
      <c r="L60" s="120"/>
      <c r="M60" s="120"/>
      <c r="N60" s="120"/>
      <c r="O60" s="120"/>
      <c r="P60" s="120">
        <v>132.5</v>
      </c>
      <c r="Q60" s="120"/>
      <c r="R60" s="120"/>
      <c r="S60" s="120"/>
      <c r="T60" s="120"/>
      <c r="U60" s="120"/>
      <c r="V60" s="123" t="s">
        <v>415</v>
      </c>
      <c r="W60" s="124" t="s">
        <v>11</v>
      </c>
      <c r="X60" s="125" t="s">
        <v>416</v>
      </c>
      <c r="Y60" s="125" t="s">
        <v>417</v>
      </c>
      <c r="Z60" s="125" t="s">
        <v>103</v>
      </c>
      <c r="AA60" s="125"/>
      <c r="AC60" s="108"/>
      <c r="AD60" s="108"/>
      <c r="AE60" s="108"/>
      <c r="AF60" s="109"/>
    </row>
    <row r="61" spans="1:37" ht="138.75" customHeight="1" x14ac:dyDescent="0.25">
      <c r="A61" s="66" t="s">
        <v>123</v>
      </c>
      <c r="B61" s="60" t="s">
        <v>122</v>
      </c>
      <c r="C61" s="53" t="s">
        <v>344</v>
      </c>
      <c r="D61" s="120"/>
      <c r="E61" s="120">
        <v>66.7</v>
      </c>
      <c r="F61" s="120"/>
      <c r="G61" s="120"/>
      <c r="H61" s="120"/>
      <c r="I61" s="120"/>
      <c r="J61" s="120"/>
      <c r="K61" s="120">
        <v>66.7</v>
      </c>
      <c r="L61" s="120"/>
      <c r="M61" s="120"/>
      <c r="N61" s="120"/>
      <c r="O61" s="120"/>
      <c r="P61" s="120">
        <v>66.7</v>
      </c>
      <c r="Q61" s="120"/>
      <c r="R61" s="120"/>
      <c r="S61" s="120"/>
      <c r="T61" s="120"/>
      <c r="U61" s="120"/>
      <c r="V61" s="123" t="s">
        <v>418</v>
      </c>
      <c r="W61" s="124" t="s">
        <v>11</v>
      </c>
      <c r="X61" s="125">
        <v>600</v>
      </c>
      <c r="Y61" s="125">
        <v>600</v>
      </c>
      <c r="Z61" s="124" t="s">
        <v>103</v>
      </c>
      <c r="AA61" s="125"/>
      <c r="AC61" s="108"/>
      <c r="AD61" s="108"/>
      <c r="AE61" s="108"/>
      <c r="AF61" s="109"/>
    </row>
    <row r="62" spans="1:37" ht="150" customHeight="1" x14ac:dyDescent="0.25">
      <c r="A62" s="66" t="s">
        <v>118</v>
      </c>
      <c r="B62" s="60" t="s">
        <v>419</v>
      </c>
      <c r="C62" s="53" t="s">
        <v>344</v>
      </c>
      <c r="D62" s="120"/>
      <c r="E62" s="120">
        <v>102.4</v>
      </c>
      <c r="F62" s="120"/>
      <c r="G62" s="120"/>
      <c r="H62" s="120"/>
      <c r="I62" s="120"/>
      <c r="J62" s="120"/>
      <c r="K62" s="120">
        <v>102.4</v>
      </c>
      <c r="L62" s="120"/>
      <c r="M62" s="120"/>
      <c r="N62" s="120"/>
      <c r="O62" s="120"/>
      <c r="P62" s="120">
        <v>102.4</v>
      </c>
      <c r="Q62" s="120"/>
      <c r="R62" s="120"/>
      <c r="S62" s="120"/>
      <c r="T62" s="120"/>
      <c r="U62" s="120"/>
      <c r="V62" s="123" t="s">
        <v>420</v>
      </c>
      <c r="W62" s="124" t="s">
        <v>11</v>
      </c>
      <c r="X62" s="125" t="s">
        <v>421</v>
      </c>
      <c r="Y62" s="124" t="s">
        <v>422</v>
      </c>
      <c r="Z62" s="124" t="s">
        <v>103</v>
      </c>
      <c r="AA62" s="125"/>
      <c r="AC62" s="108"/>
      <c r="AD62" s="108"/>
      <c r="AE62" s="108"/>
      <c r="AF62" s="109"/>
    </row>
    <row r="63" spans="1:37" ht="151.5" customHeight="1" x14ac:dyDescent="0.25">
      <c r="A63" s="66" t="s">
        <v>115</v>
      </c>
      <c r="B63" s="60" t="s">
        <v>423</v>
      </c>
      <c r="C63" s="53" t="s">
        <v>344</v>
      </c>
      <c r="D63" s="120"/>
      <c r="E63" s="120">
        <v>100</v>
      </c>
      <c r="F63" s="120"/>
      <c r="G63" s="120"/>
      <c r="H63" s="120"/>
      <c r="I63" s="120"/>
      <c r="J63" s="120"/>
      <c r="K63" s="120">
        <v>100</v>
      </c>
      <c r="L63" s="120"/>
      <c r="M63" s="120"/>
      <c r="N63" s="120"/>
      <c r="O63" s="120"/>
      <c r="P63" s="120">
        <v>100</v>
      </c>
      <c r="Q63" s="120"/>
      <c r="R63" s="120"/>
      <c r="S63" s="120"/>
      <c r="T63" s="120"/>
      <c r="U63" s="120"/>
      <c r="V63" s="123" t="s">
        <v>424</v>
      </c>
      <c r="W63" s="124" t="s">
        <v>11</v>
      </c>
      <c r="X63" s="125" t="s">
        <v>425</v>
      </c>
      <c r="Y63" s="124" t="s">
        <v>426</v>
      </c>
      <c r="Z63" s="124" t="s">
        <v>103</v>
      </c>
      <c r="AA63" s="125"/>
      <c r="AC63" s="108"/>
      <c r="AD63" s="108"/>
      <c r="AE63" s="108"/>
      <c r="AF63" s="109"/>
    </row>
    <row r="64" spans="1:37" ht="140.25" customHeight="1" x14ac:dyDescent="0.25">
      <c r="A64" s="66" t="s">
        <v>111</v>
      </c>
      <c r="B64" s="60" t="s">
        <v>427</v>
      </c>
      <c r="C64" s="53" t="s">
        <v>344</v>
      </c>
      <c r="D64" s="120"/>
      <c r="E64" s="120">
        <v>66.7</v>
      </c>
      <c r="F64" s="120"/>
      <c r="G64" s="120"/>
      <c r="H64" s="120"/>
      <c r="I64" s="120"/>
      <c r="J64" s="120"/>
      <c r="K64" s="120">
        <v>66.7</v>
      </c>
      <c r="L64" s="120"/>
      <c r="M64" s="120"/>
      <c r="N64" s="120"/>
      <c r="O64" s="120"/>
      <c r="P64" s="120">
        <v>0</v>
      </c>
      <c r="Q64" s="120"/>
      <c r="R64" s="120"/>
      <c r="S64" s="120"/>
      <c r="T64" s="120"/>
      <c r="U64" s="159" t="s">
        <v>108</v>
      </c>
      <c r="V64" s="123" t="s">
        <v>428</v>
      </c>
      <c r="W64" s="124" t="s">
        <v>360</v>
      </c>
      <c r="X64" s="125">
        <v>15</v>
      </c>
      <c r="Y64" s="124">
        <v>0</v>
      </c>
      <c r="Z64" s="139" t="s">
        <v>337</v>
      </c>
      <c r="AA64" s="139" t="s">
        <v>108</v>
      </c>
      <c r="AC64" s="108"/>
      <c r="AD64" s="108"/>
      <c r="AE64" s="108"/>
      <c r="AF64" s="109"/>
    </row>
    <row r="65" spans="1:32" ht="116.25" customHeight="1" x14ac:dyDescent="0.25">
      <c r="A65" s="66" t="s">
        <v>105</v>
      </c>
      <c r="B65" s="60" t="s">
        <v>429</v>
      </c>
      <c r="C65" s="53" t="s">
        <v>344</v>
      </c>
      <c r="D65" s="120"/>
      <c r="E65" s="120">
        <v>35.799999999999997</v>
      </c>
      <c r="F65" s="120"/>
      <c r="G65" s="120"/>
      <c r="H65" s="120"/>
      <c r="I65" s="120"/>
      <c r="J65" s="120"/>
      <c r="K65" s="120">
        <v>35.799999999999997</v>
      </c>
      <c r="L65" s="120"/>
      <c r="M65" s="120"/>
      <c r="N65" s="120"/>
      <c r="O65" s="120"/>
      <c r="P65" s="128">
        <v>35.799999999999997</v>
      </c>
      <c r="Q65" s="120"/>
      <c r="R65" s="120"/>
      <c r="S65" s="120"/>
      <c r="T65" s="120"/>
      <c r="U65" s="165"/>
      <c r="V65" s="123" t="s">
        <v>342</v>
      </c>
      <c r="W65" s="124" t="s">
        <v>11</v>
      </c>
      <c r="X65" s="125">
        <v>79</v>
      </c>
      <c r="Y65" s="124">
        <v>79</v>
      </c>
      <c r="Z65" s="139" t="s">
        <v>103</v>
      </c>
      <c r="AA65" s="152"/>
      <c r="AC65" s="108"/>
      <c r="AD65" s="108"/>
      <c r="AE65" s="108"/>
      <c r="AF65" s="109"/>
    </row>
    <row r="66" spans="1:32" ht="59.25" customHeight="1" x14ac:dyDescent="0.25">
      <c r="A66" s="131" t="s">
        <v>96</v>
      </c>
      <c r="B66" s="237" t="s">
        <v>95</v>
      </c>
      <c r="C66" s="237"/>
      <c r="D66" s="132"/>
      <c r="E66" s="132">
        <f>SUM(E67:E76)</f>
        <v>1047592.5999999999</v>
      </c>
      <c r="F66" s="132"/>
      <c r="G66" s="132">
        <f t="shared" ref="G66" si="12">SUM(G67:G76)</f>
        <v>18318.900000000001</v>
      </c>
      <c r="H66" s="132"/>
      <c r="I66" s="132"/>
      <c r="J66" s="132"/>
      <c r="K66" s="132">
        <f>SUM(K67:K76)</f>
        <v>1047592.5999999999</v>
      </c>
      <c r="L66" s="132">
        <f>SUM(L67:L76)</f>
        <v>0</v>
      </c>
      <c r="M66" s="132">
        <f t="shared" ref="M66:T66" si="13">SUM(M67:M76)</f>
        <v>18020.099999999999</v>
      </c>
      <c r="N66" s="132">
        <f t="shared" si="13"/>
        <v>0</v>
      </c>
      <c r="O66" s="132">
        <f t="shared" si="13"/>
        <v>0</v>
      </c>
      <c r="P66" s="132">
        <f t="shared" si="13"/>
        <v>886796.79999999993</v>
      </c>
      <c r="Q66" s="132">
        <f t="shared" si="13"/>
        <v>0</v>
      </c>
      <c r="R66" s="132">
        <f t="shared" si="13"/>
        <v>17858.7</v>
      </c>
      <c r="S66" s="132">
        <f t="shared" si="13"/>
        <v>0</v>
      </c>
      <c r="T66" s="132">
        <f t="shared" si="13"/>
        <v>814376.47999999986</v>
      </c>
      <c r="U66" s="132"/>
      <c r="V66" s="166" t="s">
        <v>329</v>
      </c>
      <c r="W66" s="167" t="s">
        <v>329</v>
      </c>
      <c r="X66" s="168" t="s">
        <v>329</v>
      </c>
      <c r="Y66" s="167" t="s">
        <v>329</v>
      </c>
      <c r="Z66" s="114" t="s">
        <v>329</v>
      </c>
      <c r="AA66" s="118" t="s">
        <v>329</v>
      </c>
      <c r="AC66" s="108"/>
      <c r="AD66" s="108"/>
      <c r="AE66" s="108"/>
      <c r="AF66" s="109"/>
    </row>
    <row r="67" spans="1:32" ht="141" customHeight="1" x14ac:dyDescent="0.25">
      <c r="A67" s="66" t="s">
        <v>94</v>
      </c>
      <c r="B67" s="60" t="s">
        <v>93</v>
      </c>
      <c r="C67" s="53" t="s">
        <v>341</v>
      </c>
      <c r="D67" s="120"/>
      <c r="E67" s="120">
        <v>33904.199999999997</v>
      </c>
      <c r="F67" s="120"/>
      <c r="G67" s="120"/>
      <c r="H67" s="120"/>
      <c r="I67" s="120"/>
      <c r="J67" s="120"/>
      <c r="K67" s="120">
        <v>33904.199999999997</v>
      </c>
      <c r="L67" s="120"/>
      <c r="M67" s="120"/>
      <c r="N67" s="120"/>
      <c r="O67" s="120"/>
      <c r="P67" s="140">
        <v>33726.5</v>
      </c>
      <c r="Q67" s="156"/>
      <c r="R67" s="156"/>
      <c r="S67" s="156"/>
      <c r="T67" s="156"/>
      <c r="U67" s="159" t="s">
        <v>393</v>
      </c>
      <c r="V67" s="123" t="s">
        <v>342</v>
      </c>
      <c r="W67" s="124" t="s">
        <v>11</v>
      </c>
      <c r="X67" s="163">
        <v>3000</v>
      </c>
      <c r="Y67" s="137">
        <v>3628</v>
      </c>
      <c r="Z67" s="125" t="s">
        <v>337</v>
      </c>
      <c r="AA67" s="155" t="s">
        <v>430</v>
      </c>
      <c r="AC67" s="108"/>
      <c r="AD67" s="108"/>
      <c r="AE67" s="108"/>
      <c r="AF67" s="109"/>
    </row>
    <row r="68" spans="1:32" ht="168.75" customHeight="1" x14ac:dyDescent="0.25">
      <c r="A68" s="66" t="s">
        <v>89</v>
      </c>
      <c r="B68" s="60" t="s">
        <v>431</v>
      </c>
      <c r="C68" s="53" t="s">
        <v>341</v>
      </c>
      <c r="D68" s="120"/>
      <c r="E68" s="120">
        <v>822303</v>
      </c>
      <c r="F68" s="120"/>
      <c r="G68" s="120"/>
      <c r="H68" s="120"/>
      <c r="I68" s="120"/>
      <c r="J68" s="120"/>
      <c r="K68" s="120">
        <v>822303</v>
      </c>
      <c r="L68" s="120"/>
      <c r="M68" s="120"/>
      <c r="N68" s="120"/>
      <c r="O68" s="120"/>
      <c r="P68" s="128">
        <v>667168</v>
      </c>
      <c r="Q68" s="120"/>
      <c r="R68" s="120"/>
      <c r="S68" s="120"/>
      <c r="T68" s="128">
        <v>786333.08</v>
      </c>
      <c r="U68" s="159" t="s">
        <v>393</v>
      </c>
      <c r="V68" s="123" t="s">
        <v>432</v>
      </c>
      <c r="W68" s="124" t="s">
        <v>11</v>
      </c>
      <c r="X68" s="124">
        <v>28400</v>
      </c>
      <c r="Y68" s="145">
        <v>24494</v>
      </c>
      <c r="Z68" s="155" t="s">
        <v>337</v>
      </c>
      <c r="AA68" s="155" t="s">
        <v>393</v>
      </c>
      <c r="AB68" s="148">
        <f t="shared" ref="AB68:AB77" si="14">(N67+P67)/(I67+K67)*100</f>
        <v>99.475876145138358</v>
      </c>
      <c r="AC68" s="108">
        <f t="shared" ref="AC68:AC77" si="15">I67+K67</f>
        <v>33904.199999999997</v>
      </c>
      <c r="AD68" s="108">
        <f t="shared" ref="AD68:AD77" si="16">N67+P67</f>
        <v>33726.5</v>
      </c>
      <c r="AE68" s="108">
        <f t="shared" ref="AE68:AE77" si="17">AD68-N67-P67</f>
        <v>0</v>
      </c>
      <c r="AF68" s="109">
        <f t="shared" ref="AF68:AF71" si="18">(N68+P68+R68)/(I68+K68+M68)*100</f>
        <v>81.13408317858503</v>
      </c>
    </row>
    <row r="69" spans="1:32" ht="127.5" x14ac:dyDescent="0.25">
      <c r="A69" s="66" t="s">
        <v>85</v>
      </c>
      <c r="B69" s="60" t="s">
        <v>84</v>
      </c>
      <c r="C69" s="53" t="s">
        <v>411</v>
      </c>
      <c r="D69" s="120"/>
      <c r="E69" s="120">
        <v>5001.5</v>
      </c>
      <c r="F69" s="120"/>
      <c r="G69" s="120"/>
      <c r="H69" s="120"/>
      <c r="I69" s="120"/>
      <c r="J69" s="120"/>
      <c r="K69" s="120">
        <v>5001.5</v>
      </c>
      <c r="L69" s="120"/>
      <c r="M69" s="120"/>
      <c r="N69" s="120"/>
      <c r="O69" s="120"/>
      <c r="P69" s="128">
        <v>4395.5</v>
      </c>
      <c r="Q69" s="120"/>
      <c r="R69" s="120"/>
      <c r="S69" s="120"/>
      <c r="T69" s="128">
        <v>4505.5</v>
      </c>
      <c r="U69" s="159" t="s">
        <v>398</v>
      </c>
      <c r="V69" s="138" t="s">
        <v>342</v>
      </c>
      <c r="W69" s="145" t="s">
        <v>11</v>
      </c>
      <c r="X69" s="145">
        <v>1440</v>
      </c>
      <c r="Y69" s="145">
        <v>1352</v>
      </c>
      <c r="Z69" s="139" t="s">
        <v>337</v>
      </c>
      <c r="AA69" s="152" t="s">
        <v>398</v>
      </c>
      <c r="AB69" s="148">
        <f t="shared" si="14"/>
        <v>81.13408317858503</v>
      </c>
      <c r="AC69" s="108">
        <f t="shared" si="15"/>
        <v>822303</v>
      </c>
      <c r="AD69" s="108">
        <f t="shared" si="16"/>
        <v>667168</v>
      </c>
      <c r="AE69" s="108">
        <f t="shared" si="17"/>
        <v>0</v>
      </c>
      <c r="AF69" s="109">
        <f t="shared" si="18"/>
        <v>87.883634909527146</v>
      </c>
    </row>
    <row r="70" spans="1:32" ht="127.5" x14ac:dyDescent="0.25">
      <c r="A70" s="66" t="s">
        <v>79</v>
      </c>
      <c r="B70" s="60" t="s">
        <v>433</v>
      </c>
      <c r="C70" s="53" t="s">
        <v>411</v>
      </c>
      <c r="D70" s="120"/>
      <c r="E70" s="120">
        <v>543.6</v>
      </c>
      <c r="F70" s="120"/>
      <c r="G70" s="120"/>
      <c r="H70" s="120"/>
      <c r="I70" s="120"/>
      <c r="J70" s="120"/>
      <c r="K70" s="120">
        <v>543.6</v>
      </c>
      <c r="L70" s="120"/>
      <c r="M70" s="120"/>
      <c r="N70" s="120"/>
      <c r="O70" s="120"/>
      <c r="P70" s="120">
        <v>543.6</v>
      </c>
      <c r="Q70" s="120"/>
      <c r="R70" s="120"/>
      <c r="S70" s="120"/>
      <c r="T70" s="120">
        <v>543.6</v>
      </c>
      <c r="U70" s="120"/>
      <c r="V70" s="123" t="s">
        <v>434</v>
      </c>
      <c r="W70" s="124" t="s">
        <v>11</v>
      </c>
      <c r="X70" s="124">
        <v>100</v>
      </c>
      <c r="Y70" s="137">
        <v>100</v>
      </c>
      <c r="Z70" s="137" t="s">
        <v>103</v>
      </c>
      <c r="AA70" s="139"/>
      <c r="AB70" s="39">
        <f t="shared" si="14"/>
        <v>87.883634909527146</v>
      </c>
      <c r="AC70" s="108">
        <f t="shared" si="15"/>
        <v>5001.5</v>
      </c>
      <c r="AD70" s="108">
        <f t="shared" si="16"/>
        <v>4395.5</v>
      </c>
      <c r="AE70" s="108">
        <f t="shared" si="17"/>
        <v>0</v>
      </c>
      <c r="AF70" s="109">
        <f t="shared" si="18"/>
        <v>100</v>
      </c>
    </row>
    <row r="71" spans="1:32" ht="270.75" customHeight="1" x14ac:dyDescent="0.25">
      <c r="A71" s="66" t="s">
        <v>76</v>
      </c>
      <c r="B71" s="60" t="s">
        <v>435</v>
      </c>
      <c r="C71" s="53" t="s">
        <v>411</v>
      </c>
      <c r="D71" s="120"/>
      <c r="E71" s="120">
        <v>19323.7</v>
      </c>
      <c r="F71" s="120"/>
      <c r="G71" s="120"/>
      <c r="H71" s="120"/>
      <c r="I71" s="120"/>
      <c r="J71" s="120"/>
      <c r="K71" s="120">
        <v>19323.7</v>
      </c>
      <c r="L71" s="120"/>
      <c r="M71" s="120"/>
      <c r="N71" s="120"/>
      <c r="O71" s="120"/>
      <c r="P71" s="128">
        <v>18518.2</v>
      </c>
      <c r="Q71" s="120"/>
      <c r="R71" s="120"/>
      <c r="S71" s="120"/>
      <c r="T71" s="128">
        <v>18518.2</v>
      </c>
      <c r="U71" s="169" t="s">
        <v>412</v>
      </c>
      <c r="V71" s="123" t="s">
        <v>434</v>
      </c>
      <c r="W71" s="124" t="s">
        <v>11</v>
      </c>
      <c r="X71" s="124">
        <v>990</v>
      </c>
      <c r="Y71" s="145">
        <v>990</v>
      </c>
      <c r="Z71" s="139" t="s">
        <v>337</v>
      </c>
      <c r="AA71" s="161" t="s">
        <v>73</v>
      </c>
      <c r="AB71" s="39">
        <f t="shared" si="14"/>
        <v>100</v>
      </c>
      <c r="AC71" s="108">
        <f t="shared" si="15"/>
        <v>543.6</v>
      </c>
      <c r="AD71" s="108">
        <f t="shared" si="16"/>
        <v>543.6</v>
      </c>
      <c r="AE71" s="108">
        <f t="shared" si="17"/>
        <v>0</v>
      </c>
      <c r="AF71" s="109">
        <f t="shared" si="18"/>
        <v>95.831543648473115</v>
      </c>
    </row>
    <row r="72" spans="1:32" ht="144.75" customHeight="1" x14ac:dyDescent="0.25">
      <c r="A72" s="66" t="s">
        <v>72</v>
      </c>
      <c r="B72" s="60" t="s">
        <v>436</v>
      </c>
      <c r="C72" s="53" t="s">
        <v>437</v>
      </c>
      <c r="D72" s="120"/>
      <c r="E72" s="120">
        <v>2030.4</v>
      </c>
      <c r="F72" s="120"/>
      <c r="G72" s="120"/>
      <c r="H72" s="120"/>
      <c r="I72" s="120"/>
      <c r="J72" s="120"/>
      <c r="K72" s="120">
        <v>2030.4</v>
      </c>
      <c r="L72" s="120"/>
      <c r="M72" s="120"/>
      <c r="N72" s="120"/>
      <c r="O72" s="120"/>
      <c r="P72" s="128">
        <v>2013.8</v>
      </c>
      <c r="Q72" s="120"/>
      <c r="R72" s="120"/>
      <c r="S72" s="120"/>
      <c r="T72" s="120">
        <v>2013.8</v>
      </c>
      <c r="U72" s="138" t="s">
        <v>438</v>
      </c>
      <c r="V72" s="123" t="s">
        <v>342</v>
      </c>
      <c r="W72" s="124" t="s">
        <v>11</v>
      </c>
      <c r="X72" s="124">
        <v>79</v>
      </c>
      <c r="Y72" s="137">
        <v>79</v>
      </c>
      <c r="Z72" s="137" t="s">
        <v>103</v>
      </c>
      <c r="AA72" s="152"/>
      <c r="AC72" s="108"/>
      <c r="AD72" s="108"/>
      <c r="AE72" s="108"/>
      <c r="AF72" s="109"/>
    </row>
    <row r="73" spans="1:32" ht="141" customHeight="1" x14ac:dyDescent="0.25">
      <c r="A73" s="66" t="s">
        <v>68</v>
      </c>
      <c r="B73" s="60" t="s">
        <v>439</v>
      </c>
      <c r="C73" s="53" t="s">
        <v>411</v>
      </c>
      <c r="D73" s="120"/>
      <c r="E73" s="120">
        <v>1486.2</v>
      </c>
      <c r="F73" s="120"/>
      <c r="G73" s="120"/>
      <c r="H73" s="120"/>
      <c r="I73" s="120"/>
      <c r="J73" s="120"/>
      <c r="K73" s="120">
        <v>1486.2</v>
      </c>
      <c r="L73" s="120"/>
      <c r="M73" s="120"/>
      <c r="N73" s="120"/>
      <c r="O73" s="120"/>
      <c r="P73" s="128">
        <v>1486.2</v>
      </c>
      <c r="Q73" s="120"/>
      <c r="R73" s="120"/>
      <c r="S73" s="120"/>
      <c r="T73" s="120">
        <v>1486.2</v>
      </c>
      <c r="U73" s="165"/>
      <c r="V73" s="144" t="s">
        <v>432</v>
      </c>
      <c r="W73" s="137" t="s">
        <v>11</v>
      </c>
      <c r="X73" s="145">
        <v>440</v>
      </c>
      <c r="Y73" s="145">
        <v>440</v>
      </c>
      <c r="Z73" s="145" t="s">
        <v>103</v>
      </c>
      <c r="AA73" s="152"/>
      <c r="AC73" s="108"/>
      <c r="AD73" s="108"/>
      <c r="AE73" s="108"/>
      <c r="AF73" s="109"/>
    </row>
    <row r="74" spans="1:32" ht="157.5" customHeight="1" x14ac:dyDescent="0.25">
      <c r="A74" s="66" t="s">
        <v>63</v>
      </c>
      <c r="B74" s="60" t="s">
        <v>440</v>
      </c>
      <c r="C74" s="53" t="s">
        <v>411</v>
      </c>
      <c r="D74" s="120"/>
      <c r="E74" s="120">
        <v>120000</v>
      </c>
      <c r="F74" s="120"/>
      <c r="G74" s="120">
        <v>13333.3</v>
      </c>
      <c r="H74" s="120"/>
      <c r="I74" s="120"/>
      <c r="J74" s="120"/>
      <c r="K74" s="120">
        <v>120000</v>
      </c>
      <c r="L74" s="120"/>
      <c r="M74" s="156">
        <v>13034.5</v>
      </c>
      <c r="N74" s="120"/>
      <c r="O74" s="120"/>
      <c r="P74" s="156">
        <v>118445</v>
      </c>
      <c r="Q74" s="156"/>
      <c r="R74" s="156">
        <v>12873.1</v>
      </c>
      <c r="S74" s="156"/>
      <c r="T74" s="156"/>
      <c r="U74" s="127" t="s">
        <v>398</v>
      </c>
      <c r="V74" s="123" t="s">
        <v>432</v>
      </c>
      <c r="W74" s="124" t="s">
        <v>11</v>
      </c>
      <c r="X74" s="124">
        <v>75000</v>
      </c>
      <c r="Y74" s="170">
        <v>97276</v>
      </c>
      <c r="Z74" s="152" t="s">
        <v>337</v>
      </c>
      <c r="AA74" s="169" t="s">
        <v>441</v>
      </c>
      <c r="AC74" s="108"/>
      <c r="AD74" s="108"/>
      <c r="AE74" s="108"/>
      <c r="AF74" s="109"/>
    </row>
    <row r="75" spans="1:32" ht="131.25" customHeight="1" x14ac:dyDescent="0.25">
      <c r="A75" s="66" t="s">
        <v>59</v>
      </c>
      <c r="B75" s="60" t="s">
        <v>442</v>
      </c>
      <c r="C75" s="53" t="s">
        <v>357</v>
      </c>
      <c r="D75" s="120"/>
      <c r="E75" s="120">
        <v>40000</v>
      </c>
      <c r="F75" s="120"/>
      <c r="G75" s="120">
        <v>4985.6000000000004</v>
      </c>
      <c r="H75" s="120"/>
      <c r="I75" s="120"/>
      <c r="J75" s="120"/>
      <c r="K75" s="120">
        <v>40000</v>
      </c>
      <c r="L75" s="120"/>
      <c r="M75" s="156">
        <v>4985.6000000000004</v>
      </c>
      <c r="N75" s="120"/>
      <c r="O75" s="120"/>
      <c r="P75" s="156">
        <v>39523.9</v>
      </c>
      <c r="Q75" s="156"/>
      <c r="R75" s="156">
        <v>4985.6000000000004</v>
      </c>
      <c r="S75" s="156"/>
      <c r="T75" s="156"/>
      <c r="U75" s="127" t="s">
        <v>398</v>
      </c>
      <c r="V75" s="123" t="s">
        <v>432</v>
      </c>
      <c r="W75" s="124" t="s">
        <v>11</v>
      </c>
      <c r="X75" s="124">
        <v>5400</v>
      </c>
      <c r="Y75" s="124">
        <v>5597</v>
      </c>
      <c r="Z75" s="155" t="s">
        <v>337</v>
      </c>
      <c r="AA75" s="155" t="s">
        <v>398</v>
      </c>
      <c r="AC75" s="108"/>
      <c r="AD75" s="108"/>
      <c r="AE75" s="108"/>
      <c r="AF75" s="109"/>
    </row>
    <row r="76" spans="1:32" ht="151.5" customHeight="1" x14ac:dyDescent="0.25">
      <c r="A76" s="66" t="s">
        <v>55</v>
      </c>
      <c r="B76" s="60" t="s">
        <v>54</v>
      </c>
      <c r="C76" s="53" t="s">
        <v>357</v>
      </c>
      <c r="D76" s="120"/>
      <c r="E76" s="120">
        <v>3000</v>
      </c>
      <c r="F76" s="120"/>
      <c r="G76" s="120"/>
      <c r="H76" s="120"/>
      <c r="I76" s="120"/>
      <c r="J76" s="120"/>
      <c r="K76" s="120">
        <v>3000</v>
      </c>
      <c r="L76" s="120"/>
      <c r="M76" s="120"/>
      <c r="N76" s="120"/>
      <c r="O76" s="120"/>
      <c r="P76" s="156">
        <v>976.1</v>
      </c>
      <c r="Q76" s="120"/>
      <c r="R76" s="120"/>
      <c r="S76" s="120"/>
      <c r="T76" s="120">
        <v>976.1</v>
      </c>
      <c r="U76" s="122" t="s">
        <v>398</v>
      </c>
      <c r="V76" s="123" t="s">
        <v>432</v>
      </c>
      <c r="W76" s="124" t="s">
        <v>11</v>
      </c>
      <c r="X76" s="124">
        <v>1648</v>
      </c>
      <c r="Y76" s="130">
        <v>653</v>
      </c>
      <c r="Z76" s="125" t="s">
        <v>337</v>
      </c>
      <c r="AA76" s="138" t="s">
        <v>443</v>
      </c>
      <c r="AC76" s="108"/>
      <c r="AD76" s="108"/>
      <c r="AE76" s="108"/>
      <c r="AF76" s="109"/>
    </row>
    <row r="77" spans="1:32" ht="77.25" customHeight="1" x14ac:dyDescent="0.3">
      <c r="A77" s="228" t="s">
        <v>444</v>
      </c>
      <c r="B77" s="228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2"/>
      <c r="U77" s="173"/>
      <c r="V77" s="173"/>
      <c r="W77" s="173"/>
      <c r="X77" s="173"/>
      <c r="Y77" s="174"/>
      <c r="Z77" s="174"/>
      <c r="AA77" s="175" t="s">
        <v>40</v>
      </c>
      <c r="AB77" s="39">
        <f t="shared" si="14"/>
        <v>32.536666666666669</v>
      </c>
      <c r="AC77" s="108">
        <f t="shared" si="15"/>
        <v>3000</v>
      </c>
      <c r="AD77" s="108">
        <f t="shared" si="16"/>
        <v>976.1</v>
      </c>
      <c r="AE77" s="108">
        <f t="shared" si="17"/>
        <v>0</v>
      </c>
    </row>
    <row r="78" spans="1:32" x14ac:dyDescent="0.25">
      <c r="A78" s="224"/>
      <c r="B78" s="224"/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</row>
    <row r="79" spans="1:32" x14ac:dyDescent="0.25">
      <c r="A79" s="229" t="s">
        <v>44</v>
      </c>
      <c r="B79" s="229"/>
      <c r="C79" s="229"/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  <c r="AA79" s="229"/>
    </row>
    <row r="80" spans="1:32" x14ac:dyDescent="0.25">
      <c r="A80" s="230"/>
      <c r="B80" s="230"/>
      <c r="C80" s="230"/>
      <c r="D80" s="230"/>
      <c r="E80" s="230"/>
      <c r="F80" s="230"/>
      <c r="G80" s="230"/>
      <c r="H80" s="230"/>
      <c r="I80" s="230"/>
      <c r="J80" s="230"/>
      <c r="K80" s="230"/>
      <c r="L80" s="230"/>
      <c r="M80" s="230"/>
      <c r="N80" s="230"/>
      <c r="O80" s="230"/>
      <c r="P80" s="230"/>
      <c r="Q80" s="230"/>
      <c r="R80" s="230"/>
      <c r="S80" s="230"/>
      <c r="T80" s="230"/>
      <c r="U80" s="230"/>
      <c r="V80" s="230"/>
      <c r="W80" s="230"/>
      <c r="X80" s="230"/>
      <c r="Y80" s="230"/>
      <c r="Z80" s="230"/>
      <c r="AA80" s="230"/>
    </row>
    <row r="81" spans="1:27" s="39" customFormat="1" ht="135.75" customHeight="1" x14ac:dyDescent="0.25">
      <c r="A81" s="230"/>
      <c r="B81" s="230"/>
      <c r="C81" s="230"/>
      <c r="D81" s="230"/>
      <c r="E81" s="230"/>
      <c r="F81" s="230"/>
      <c r="G81" s="230"/>
      <c r="H81" s="230"/>
      <c r="I81" s="230"/>
      <c r="J81" s="230"/>
      <c r="K81" s="230"/>
      <c r="L81" s="230"/>
      <c r="M81" s="230"/>
      <c r="N81" s="230"/>
      <c r="O81" s="230"/>
      <c r="P81" s="230"/>
      <c r="Q81" s="230"/>
      <c r="R81" s="230"/>
      <c r="S81" s="230"/>
      <c r="T81" s="230"/>
      <c r="U81" s="230"/>
      <c r="V81" s="230"/>
      <c r="W81" s="230"/>
      <c r="X81" s="230"/>
      <c r="Y81" s="230"/>
      <c r="Z81" s="230"/>
      <c r="AA81" s="230"/>
    </row>
    <row r="82" spans="1:27" s="39" customFormat="1" ht="3" hidden="1" customHeight="1" x14ac:dyDescent="0.25">
      <c r="A82" s="231"/>
      <c r="B82" s="230"/>
      <c r="C82" s="230"/>
      <c r="D82" s="230"/>
      <c r="E82" s="230"/>
      <c r="F82" s="230"/>
      <c r="G82" s="230"/>
      <c r="H82" s="230"/>
      <c r="I82" s="230"/>
      <c r="J82" s="230"/>
      <c r="K82" s="230"/>
      <c r="L82" s="230"/>
      <c r="M82" s="230"/>
      <c r="N82" s="230"/>
      <c r="O82" s="230"/>
      <c r="P82" s="230"/>
      <c r="Q82" s="230"/>
      <c r="R82" s="230"/>
      <c r="S82" s="230"/>
      <c r="T82" s="230"/>
      <c r="U82" s="230"/>
      <c r="V82" s="230"/>
      <c r="W82" s="230"/>
      <c r="X82" s="230"/>
      <c r="Y82" s="230"/>
      <c r="Z82" s="230"/>
      <c r="AA82" s="230"/>
    </row>
    <row r="83" spans="1:27" s="39" customFormat="1" ht="15" hidden="1" x14ac:dyDescent="0.25">
      <c r="A83" s="224"/>
      <c r="B83" s="224"/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</row>
    <row r="84" spans="1:27" s="39" customFormat="1" ht="15" hidden="1" x14ac:dyDescent="0.25">
      <c r="A84" s="224"/>
      <c r="B84" s="224"/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</row>
    <row r="85" spans="1:27" s="39" customFormat="1" ht="15" hidden="1" x14ac:dyDescent="0.25">
      <c r="A85" s="225"/>
      <c r="B85" s="225"/>
      <c r="C85" s="225"/>
      <c r="D85" s="225"/>
      <c r="E85" s="225"/>
      <c r="F85" s="225"/>
      <c r="G85" s="225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</row>
    <row r="86" spans="1:27" s="39" customFormat="1" ht="30.75" hidden="1" customHeight="1" x14ac:dyDescent="0.25">
      <c r="A86" s="176"/>
      <c r="B86" s="176"/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  <c r="AA86" s="176"/>
    </row>
    <row r="87" spans="1:27" s="39" customFormat="1" ht="15" hidden="1" x14ac:dyDescent="0.25">
      <c r="A87" s="172"/>
      <c r="B87" s="172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7"/>
      <c r="V87" s="177"/>
      <c r="W87" s="177"/>
      <c r="X87" s="177"/>
      <c r="Y87" s="177"/>
      <c r="Z87" s="177"/>
      <c r="AA87" s="177"/>
    </row>
    <row r="88" spans="1:27" s="39" customFormat="1" ht="18.75" hidden="1" x14ac:dyDescent="0.3">
      <c r="A88" s="226" t="s">
        <v>445</v>
      </c>
      <c r="B88" s="226"/>
      <c r="C88" s="226"/>
      <c r="D88" s="226"/>
      <c r="E88" s="226"/>
      <c r="F88" s="178"/>
      <c r="G88" s="179"/>
      <c r="H88" s="180"/>
      <c r="I88" s="180"/>
      <c r="J88" s="179"/>
      <c r="K88" s="179"/>
      <c r="L88" s="179"/>
      <c r="M88" s="179"/>
      <c r="N88" s="179"/>
      <c r="O88" s="180" t="s">
        <v>0</v>
      </c>
      <c r="P88" s="179"/>
      <c r="Q88" s="179"/>
      <c r="R88" s="179"/>
      <c r="S88" s="179"/>
      <c r="T88" s="179"/>
      <c r="U88" s="179"/>
      <c r="V88" s="179"/>
      <c r="W88" s="179"/>
      <c r="X88" s="179"/>
      <c r="Y88" s="179"/>
      <c r="Z88" s="227" t="s">
        <v>40</v>
      </c>
      <c r="AA88" s="227"/>
    </row>
    <row r="89" spans="1:27" s="39" customFormat="1" ht="42" hidden="1" customHeight="1" x14ac:dyDescent="0.3">
      <c r="A89" s="177"/>
      <c r="B89" s="181"/>
      <c r="C89" s="181"/>
      <c r="D89" s="181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82"/>
      <c r="P89" s="177"/>
      <c r="R89" s="183"/>
      <c r="S89" s="177"/>
      <c r="T89" s="177"/>
      <c r="U89" s="177"/>
      <c r="V89" s="177"/>
      <c r="W89" s="177"/>
      <c r="X89" s="177"/>
      <c r="Y89" s="177"/>
      <c r="Z89" s="94"/>
      <c r="AA89" s="184"/>
    </row>
    <row r="90" spans="1:27" s="39" customFormat="1" hidden="1" x14ac:dyDescent="0.25">
      <c r="A90" s="1" t="s">
        <v>446</v>
      </c>
      <c r="B90" s="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</row>
    <row r="91" spans="1:27" s="39" customFormat="1" ht="68.25" customHeight="1" x14ac:dyDescent="0.25"/>
  </sheetData>
  <mergeCells count="63">
    <mergeCell ref="N9:S10"/>
    <mergeCell ref="A3:AA3"/>
    <mergeCell ref="A4:AA4"/>
    <mergeCell ref="A5:AA5"/>
    <mergeCell ref="A6:AA6"/>
    <mergeCell ref="A7:AA7"/>
    <mergeCell ref="A8:AA8"/>
    <mergeCell ref="I10:L10"/>
    <mergeCell ref="A9:A11"/>
    <mergeCell ref="B9:B11"/>
    <mergeCell ref="C9:C11"/>
    <mergeCell ref="D9:H10"/>
    <mergeCell ref="I9:M9"/>
    <mergeCell ref="T9:T11"/>
    <mergeCell ref="U9:U11"/>
    <mergeCell ref="V9:Y10"/>
    <mergeCell ref="Z9:Z11"/>
    <mergeCell ref="AA9:AA11"/>
    <mergeCell ref="A47:A48"/>
    <mergeCell ref="B47:B48"/>
    <mergeCell ref="C47:C48"/>
    <mergeCell ref="D47:D48"/>
    <mergeCell ref="E47:E48"/>
    <mergeCell ref="B15:AA15"/>
    <mergeCell ref="B16:C16"/>
    <mergeCell ref="B25:C25"/>
    <mergeCell ref="B35:C35"/>
    <mergeCell ref="B46:C46"/>
    <mergeCell ref="O47:O48"/>
    <mergeCell ref="P47:P48"/>
    <mergeCell ref="Q47:Q48"/>
    <mergeCell ref="F47:F48"/>
    <mergeCell ref="G47:G48"/>
    <mergeCell ref="H47:H48"/>
    <mergeCell ref="I47:I48"/>
    <mergeCell ref="J47:J48"/>
    <mergeCell ref="K47:K48"/>
    <mergeCell ref="A82:AA82"/>
    <mergeCell ref="X47:X48"/>
    <mergeCell ref="Y47:Y48"/>
    <mergeCell ref="Z47:Z48"/>
    <mergeCell ref="AA47:AA48"/>
    <mergeCell ref="B55:C55"/>
    <mergeCell ref="B66:C66"/>
    <mergeCell ref="R47:R48"/>
    <mergeCell ref="S47:S48"/>
    <mergeCell ref="T47:T48"/>
    <mergeCell ref="U47:U48"/>
    <mergeCell ref="V47:V48"/>
    <mergeCell ref="W47:W48"/>
    <mergeCell ref="L47:L48"/>
    <mergeCell ref="M47:M48"/>
    <mergeCell ref="N47:N48"/>
    <mergeCell ref="A77:B77"/>
    <mergeCell ref="A78:AA78"/>
    <mergeCell ref="A79:AA79"/>
    <mergeCell ref="A80:AA80"/>
    <mergeCell ref="A81:AA81"/>
    <mergeCell ref="A83:AA83"/>
    <mergeCell ref="A84:AA84"/>
    <mergeCell ref="A85:G85"/>
    <mergeCell ref="A88:E88"/>
    <mergeCell ref="Z88:AA88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Показатели, критерии</vt:lpstr>
      <vt:lpstr>о выполнении плана реализации</vt:lpstr>
      <vt:lpstr>исполнение финансирования</vt:lpstr>
      <vt:lpstr>'Показатели, критерии'!Заголовки_для_печати</vt:lpstr>
      <vt:lpstr>'исполнение финансирования'!Область_печати</vt:lpstr>
      <vt:lpstr>'о выполнении плана реализации'!Область_печати</vt:lpstr>
      <vt:lpstr>'Показатели, критерии'!Область_печати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Климова Екатерина Анатольевна</cp:lastModifiedBy>
  <cp:lastPrinted>2020-10-23T07:59:40Z</cp:lastPrinted>
  <dcterms:created xsi:type="dcterms:W3CDTF">2010-04-08T05:43:02Z</dcterms:created>
  <dcterms:modified xsi:type="dcterms:W3CDTF">2020-10-23T07:59:45Z</dcterms:modified>
</cp:coreProperties>
</file>